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EE32DB23-6F56-48E7-ABEB-DA8113EDFD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'40703810744050002202'!$A$3:$K$36</definedName>
    <definedName name="JR_PAGE_ANCHOR_0_1">'40703810744050002202'!#REF!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O34" i="1" l="1"/>
  <c r="O37" i="1" s="1"/>
  <c r="P21" i="1"/>
  <c r="P37" i="1"/>
  <c r="M37" i="1"/>
  <c r="L12" i="1"/>
  <c r="N37" i="1"/>
  <c r="E21" i="1"/>
  <c r="E9" i="1"/>
  <c r="L9" i="1" s="1"/>
  <c r="L36" i="1"/>
  <c r="E35" i="1"/>
  <c r="L35" i="1" s="1"/>
  <c r="M33" i="1"/>
  <c r="M32" i="1"/>
  <c r="N31" i="1"/>
  <c r="M30" i="1"/>
  <c r="M29" i="1"/>
  <c r="N28" i="1"/>
  <c r="N27" i="1"/>
  <c r="M26" i="1"/>
  <c r="M25" i="1"/>
  <c r="M24" i="1"/>
  <c r="M23" i="1"/>
  <c r="M22" i="1"/>
  <c r="M19" i="1"/>
  <c r="N18" i="1"/>
  <c r="E16" i="1"/>
  <c r="L16" i="1" s="1"/>
  <c r="L17" i="1"/>
  <c r="E11" i="1"/>
  <c r="L11" i="1" s="1"/>
  <c r="M15" i="1"/>
  <c r="M14" i="1"/>
  <c r="N13" i="1"/>
  <c r="M5" i="1"/>
  <c r="M6" i="1"/>
  <c r="M7" i="1"/>
  <c r="M8" i="1"/>
  <c r="M4" i="1"/>
  <c r="L37" i="1" l="1"/>
</calcChain>
</file>

<file path=xl/sharedStrings.xml><?xml version="1.0" encoding="utf-8"?>
<sst xmlns="http://schemas.openxmlformats.org/spreadsheetml/2006/main" count="114" uniqueCount="89">
  <si>
    <t>Дата проводки</t>
  </si>
  <si>
    <t>Сумма по дебету</t>
  </si>
  <si>
    <t>Назначение платежа</t>
  </si>
  <si>
    <t>Кредит</t>
  </si>
  <si>
    <r>
      <rPr>
        <sz val="8"/>
        <color rgb="FF000000"/>
        <rFont val="Times New Roman"/>
      </rPr>
      <t>30232810444050108000
7707083893
СИБИРСКИЙ БАНК ПАО СБЕРБАНК</t>
    </r>
  </si>
  <si>
    <t>РОП 200228Re.i01 Отражено по операции с картой MasterCard Business 547944*****64180 за 27.02.2020. ФИО Держателя Ильина Татьяна Алексеевна. 1410 Покупка. ACADEMZAMOK MAGAZIN      NOVOSIBIRSK  RUS.  КА_295068</t>
  </si>
  <si>
    <r>
      <rPr>
        <sz val="8"/>
        <color rgb="FF000000"/>
        <rFont val="Times New Roman"/>
      </rPr>
      <t>30233810644050101000
7707083893
СИБИРСКИЙ БАНК ПАО СБЕРБАНК</t>
    </r>
  </si>
  <si>
    <t>РОП 200302re.d01 Отражено по операции с картой MasterCard Business 547944*****64180 за 28.02.2020. ФИО Держателя Ильина Татьяна Алексеевна. 1310 Покупка. KHOZTOVARY               NOVOSIBIRSK  RUS.  КА_275030</t>
  </si>
  <si>
    <t>РОП 200304Re.i01 Отражено по операции с картой MasterCard Business 547944*****64180 за 03.03.2020. ФИО Держателя Ильина Татьяна Алексеевна. 1410 Покупка. ACADEMZAMOK MAGAZIN      NOVOSIBIRSK  RUS.  КА_254900</t>
  </si>
  <si>
    <t>РОП 200305re.d01 Отражено по операции с картой MasterCard Business 547944*****64180 за 03.03.2020. ФИО Держателя Ильина Татьяна Алексеевна. 1310 Покупка. MAGAZIN VSE DLYA DOMA    NOVOSIBIRSK  RUS.  КА_224180</t>
  </si>
  <si>
    <t>РОП 200305Re.i01 Отражено по операции с картой MasterCard Business 547944*****64180 за 04.03.2020. ФИО Держателя Ильина Татьяна Алексеевна. 1410 Покупка. STROIBAZA                g Berdsk     RUS.  КА_266675</t>
  </si>
  <si>
    <r>
      <rPr>
        <sz val="8"/>
        <color rgb="FF000000"/>
        <rFont val="Times New Roman"/>
      </rPr>
      <t>40101810900000010001
5408230779
УФК по Новосибирской области (Межрайонная ИФНС России № 13 по г.Новосибирску)</t>
    </r>
  </si>
  <si>
    <t>РОП 200306Re.i01 Отражено по операции с картой MasterCard Business 547944*****64180 за 05.03.2020. ФИО Держателя Ильина Татьяна Алексеевна. 1410 Покупка. POST RUS.SERVICE.63009   NOVOSIBIRSK  RUS.  КА_222041</t>
  </si>
  <si>
    <r>
      <rPr>
        <sz val="8"/>
        <color rgb="FF000000"/>
        <rFont val="Times New Roman"/>
      </rPr>
      <t>40703810302020000232
5408016214
АНО ДПО "Школа-Гарант"</t>
    </r>
  </si>
  <si>
    <t>Оплата по счетам №20 от 26.02.20, №24 от 04.03.20 г., за проведение стрелковых тренировок для Лицея 130 в рамках благотворительной помощи по благотворительной программе. НДС не облагается.</t>
  </si>
  <si>
    <r>
      <rPr>
        <sz val="8"/>
        <color rgb="FF000000"/>
        <rFont val="Times New Roman"/>
      </rPr>
      <t>40702810916030001151
5406260827
ООО "Новотелеком"</t>
    </r>
  </si>
  <si>
    <t>Оплата за доступ к сети передачи данных за март 2020 г. для Лицея №130 в рамках благотворительной помощи, ЛС 530696. В том числе НДС 20 % - 500.00 рублей.</t>
  </si>
  <si>
    <r>
      <rPr>
        <sz val="8"/>
        <color rgb="FF000000"/>
        <rFont val="Times New Roman"/>
      </rPr>
      <t>40702810100000001796
5406972863
ООО "Караван"</t>
    </r>
  </si>
  <si>
    <t>Оплата по сч №6926 от 01.02.20 г., №14525 от 02.03.20 г. за питьевую воду для Лицея №130 в рамках благотворительной помощи по благотворительной программе, В том числе НДС 20 % - 692.01 рублей.</t>
  </si>
  <si>
    <r>
      <rPr>
        <sz val="8"/>
        <color rgb="FF000000"/>
        <rFont val="Times New Roman"/>
      </rPr>
      <t>40702810138030000017
6663003127
АО "ПФ "СКБ Контур""</t>
    </r>
  </si>
  <si>
    <t>За право использования программы для ЭВМ "Контур.Экстерн" и услуги абонентского обслуживания согласно сч. № 2093558034 от 28.02.20 г., в т.ч. НДС 260,95 руб.</t>
  </si>
  <si>
    <r>
      <rPr>
        <sz val="8"/>
        <color rgb="FF000000"/>
        <rFont val="Times New Roman"/>
      </rPr>
      <t>40702810644080010912
5401345139
ООО "Сласти"</t>
    </r>
  </si>
  <si>
    <t>Оплата по счету №10 от 03.03.20 г. за конфеты по заявке для Лицея №130 в рамках благотворительной помощи по благотворительной программе. В том числе НДС - 2301.87 рублей.</t>
  </si>
  <si>
    <r>
      <rPr>
        <sz val="8"/>
        <color rgb="FF000000"/>
        <rFont val="Times New Roman"/>
      </rPr>
      <t>40702810070010197033
5401996878
ООО "Велес"</t>
    </r>
  </si>
  <si>
    <t>Оплата по счету №216 от 04.03.20 г. за хоз.товары (розетки, выключатели, лампы, изолента)по заявке для Лицея №130 в рамках благотворительной помощи по благотворительной программе. НДС не облагается.</t>
  </si>
  <si>
    <r>
      <rPr>
        <sz val="8"/>
        <color rgb="FF000000"/>
        <rFont val="Times New Roman"/>
      </rPr>
      <t>40702810323120000418
5401199470
ООО "Доверенный врач"</t>
    </r>
  </si>
  <si>
    <t>За услуги ДМС согласно договору № 08-19 от 20.12.19 г. за март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</si>
  <si>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40702810901500000062
5408231719
ООО ЧОП "НВА-ЦЕНТР-Н"</t>
    </r>
  </si>
  <si>
    <t>За услуги охраны согласно Дог .№ 3 от 01.12.2011 за март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</si>
  <si>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40702810344070102651
7707049388
Новосибирский филиал ПАО "Ростелеком"</t>
    </r>
  </si>
  <si>
    <t>Оплата за услуги связи по Дог. №62382/РТ от 01.05.08 г. за Лицей № 130 (л/сч 654000009693) в рамках благотворительной помощи. В том числе НДС 20 % - 17.79 рублей.</t>
  </si>
  <si>
    <r>
      <rPr>
        <sz val="8"/>
        <color rgb="FF000000"/>
        <rFont val="Times New Roman"/>
      </rPr>
      <t>40702810507000003448
5404019197
ООО "Ковер-Сервис"</t>
    </r>
  </si>
  <si>
    <t>Оплата по сч.№ 1322 от 29.02.20 г., за услуги по чистке и замене ковровых покрытий за февраль для Лицея 130 в рамках благотворительной помощи. В том числе НДС 20 % - 230.00 рублей.</t>
  </si>
  <si>
    <r>
      <rPr>
        <sz val="8"/>
        <color rgb="FF000000"/>
        <rFont val="Times New Roman"/>
      </rPr>
      <t>40702810623220000487
5406577648
ООО "Вассер Групп"</t>
    </r>
  </si>
  <si>
    <t>Оплата по счету № 89 от 06.02.20 г., №132 от 14.02.20 г. за ремонт и сервисное обслуживание питьевых фонтанчиков для Лицея №130 в рамках благотворительной помощи. НДС не облагается.</t>
  </si>
  <si>
    <r>
      <rPr>
        <sz val="8"/>
        <color rgb="FF000000"/>
        <rFont val="Times New Roman"/>
      </rPr>
      <t>40702810923100004038
5401983276
ООО "Лидер-Н"</t>
    </r>
  </si>
  <si>
    <t>Оплата по сч. № УТ-8631 от 11.03.20 г. за хоз.товары (порог стык) для МБОУ Лицей 130 в рамках благотворительной помощи. В том числе НДС 20 % - 97.75 рублей.</t>
  </si>
  <si>
    <r>
      <rPr>
        <sz val="8"/>
        <color rgb="FF000000"/>
        <rFont val="Times New Roman"/>
      </rPr>
      <t>40802810902020002065
540805691663
Индивидуальный Преприниматель Малыгин Алексей Михайлович</t>
    </r>
  </si>
  <si>
    <t>Оплата по счету № 171 от 11.03.20 г. за дипломы, сертификаты для Лицея №130 в рамках благотворительной помощи. НДС не облагается.</t>
  </si>
  <si>
    <r>
      <rPr>
        <sz val="8"/>
        <color rgb="FF000000"/>
        <rFont val="Times New Roman"/>
      </rPr>
      <t>40702810423000004214
5408185830
ООО "АСТС-торговый центр"</t>
    </r>
  </si>
  <si>
    <t>Оплата по счету № 1 от 01.03.20 г. за кубок для Лицея №130 в рамках благотворительной помощи. НДС не облагается.</t>
  </si>
  <si>
    <r>
      <rPr>
        <sz val="8"/>
        <color rgb="FF000000"/>
        <rFont val="Times New Roman"/>
      </rPr>
      <t>40702810132020000280
5408284862
ООО "Анпас"</t>
    </r>
  </si>
  <si>
    <t>Оплата по счету № 59 от 11.03.20 г. за уборку снега для Лицея №130 в рамках благотворительной помощи. НДС не облагается.</t>
  </si>
  <si>
    <r>
      <rPr>
        <sz val="8"/>
        <color rgb="FF000000"/>
        <rFont val="Times New Roman"/>
      </rPr>
      <t>40802810904500003531
540861768775
Индивидуальный Предприниматель Шевченко Владимир Николаевич</t>
    </r>
  </si>
  <si>
    <t>Оплата по сч. 253 от 12.03.20 г., за уборку снега с козырька здания и очистку прилегающей школьной территории для Лицея №130 в рамках благотворительной помощи, НДС не облагается.</t>
  </si>
  <si>
    <r>
      <rPr>
        <sz val="8"/>
        <color rgb="FF000000"/>
        <rFont val="Times New Roman"/>
      </rPr>
      <t>40702810601330002473
5406595855
ООО "Дигит ПРО"</t>
    </r>
  </si>
  <si>
    <t>Оплата по счету № 149 от 04.03.20 г. за буклеты для общелицейского форума для Лицея №130 в рамках благотворительной помощи. НДС не облагается.</t>
  </si>
  <si>
    <r>
      <rPr>
        <sz val="8"/>
        <color rgb="FF000000"/>
        <rFont val="Times New Roman"/>
      </rPr>
      <t>40702810203400005335
5408300987
ООО "Академзамок"</t>
    </r>
  </si>
  <si>
    <t>Оплата по сч.№ 52 от 13.03.20 г. за замки врезные для МБОУ Лицей 130 в рамках благотворительной помощи. НДС не облагается.</t>
  </si>
  <si>
    <r>
      <rPr>
        <sz val="8"/>
        <color rgb="FF000000"/>
        <rFont val="Times New Roman"/>
      </rPr>
      <t>40702810244050001335
5406172948
ООО "Дезпрофиль"</t>
    </r>
  </si>
  <si>
    <t>Оплата по счету № У-0001018 от 19.03.20 г. за разовую дезинфекцию Лицея №130 в рамках благотворительной помощи. НДС не облагается.</t>
  </si>
  <si>
    <r>
      <rPr>
        <sz val="8"/>
        <color rgb="FF000000"/>
        <rFont val="Times New Roman"/>
      </rPr>
      <t>40702810330000001018
5433169197
ООО "ШАРОвары"</t>
    </r>
  </si>
  <si>
    <t>Оплата по сч. №81 от 30.12.2019 г. , № 22 от 19.03.2020 г. за оформление воздушными шарами для МБОУ Лицей №130 в рамках благотворительной помощи. НДС не облагается.</t>
  </si>
  <si>
    <r>
      <rPr>
        <sz val="8"/>
        <color rgb="FF000000"/>
        <rFont val="Times New Roman"/>
      </rPr>
      <t>40101810900000010001
5408230779
УФК по Новосибирской области (Межрайонная ИФНС России № 13 по г.новосибирску)</t>
    </r>
  </si>
  <si>
    <t>Налог, взимаемый с налогоплательщиков, выбравших в качестве объекта налогообложения доходы, уменьшенные на величину расходов, зачисляемый в бюджеты субъектов РФ за 4 кв. 2019 г. НДС не облагается.</t>
  </si>
  <si>
    <t>за счет ЕБВ</t>
  </si>
  <si>
    <t>целевые</t>
  </si>
  <si>
    <t>статья бюджета</t>
  </si>
  <si>
    <t>Упр.фондом</t>
  </si>
  <si>
    <t>комфортная и безопасная среда</t>
  </si>
  <si>
    <t>развитие образоват деятельности</t>
  </si>
  <si>
    <t>гордись и помни свято</t>
  </si>
  <si>
    <t>Гранты и целевые, прочие расходы</t>
  </si>
  <si>
    <t>МАРТ 2020 г.</t>
  </si>
  <si>
    <t>хоз. расходы</t>
  </si>
  <si>
    <t>Комиссия Сбербанка</t>
  </si>
  <si>
    <t>услуги банка</t>
  </si>
  <si>
    <t>страховые взносы с зп за фквраль</t>
  </si>
  <si>
    <t>страховые взносы с зп за февраль</t>
  </si>
  <si>
    <t>страховые взносы с зп</t>
  </si>
  <si>
    <t>Заработная плата сотрудников (бухгалтер, секретарь) за февраль 2020 г. НДС не облагается.</t>
  </si>
  <si>
    <t>Оплата интернет канала и телефония</t>
  </si>
  <si>
    <t>аванс за март</t>
  </si>
  <si>
    <t>Аванс зар.платы за март директор, бухгалтер, секретарь.</t>
  </si>
  <si>
    <t>Организация общешкольных мероприятий</t>
  </si>
  <si>
    <t>упр. Расходы</t>
  </si>
  <si>
    <t>Межпредметная кафедра</t>
  </si>
  <si>
    <t>Расходы на чистую воду</t>
  </si>
  <si>
    <t xml:space="preserve">заработная  плата сотрудников </t>
  </si>
  <si>
    <t>Расходы на обсл.СКБ Контур</t>
  </si>
  <si>
    <t>кафедра ЕН</t>
  </si>
  <si>
    <t>Услуги охранной фирмы</t>
  </si>
  <si>
    <t>Целевые ДМС (50 % от учителей)</t>
  </si>
  <si>
    <t>Расходы на обсл.питьевых фонтанчиков</t>
  </si>
  <si>
    <t>Общекафедральные расходы</t>
  </si>
  <si>
    <t>Обработка антиклещевая и дезинфекция</t>
  </si>
  <si>
    <t>канц. расходы</t>
  </si>
  <si>
    <t>Комиссия Яндекс.Деньги</t>
  </si>
  <si>
    <t>дмс учителей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</si>
</sst>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5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0" fontId="2" fillId="1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 applyProtection="1">
      <alignment horizontal="center" wrapText="1"/>
      <protection locked="0"/>
    </xf>
    <xf numFmtId="4" fontId="7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2" fillId="8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/>
    <xf numFmtId="4" fontId="0" fillId="0" borderId="7" xfId="0" applyNumberFormat="1" applyBorder="1"/>
    <xf numFmtId="0" fontId="3" fillId="7" borderId="2" xfId="0" applyNumberFormat="1" applyFont="1" applyFill="1" applyBorder="1" applyAlignment="1" applyProtection="1">
      <alignment horizontal="left" vertical="center" wrapText="1"/>
    </xf>
    <xf numFmtId="4" fontId="0" fillId="11" borderId="7" xfId="0" applyNumberFormat="1" applyFill="1" applyBorder="1" applyAlignment="1" applyProtection="1">
      <alignment wrapText="1"/>
      <protection locked="0"/>
    </xf>
    <xf numFmtId="0" fontId="0" fillId="11" borderId="7" xfId="0" applyFill="1" applyBorder="1" applyAlignment="1" applyProtection="1">
      <alignment wrapText="1"/>
      <protection locked="0"/>
    </xf>
    <xf numFmtId="4" fontId="2" fillId="9" borderId="8" xfId="0" applyNumberFormat="1" applyFont="1" applyFill="1" applyBorder="1" applyAlignment="1" applyProtection="1">
      <alignment horizontal="right" vertical="center" wrapText="1"/>
    </xf>
    <xf numFmtId="4" fontId="2" fillId="9" borderId="9" xfId="0" applyNumberFormat="1" applyFont="1" applyFill="1" applyBorder="1" applyAlignment="1" applyProtection="1">
      <alignment horizontal="right" vertical="center" wrapText="1"/>
    </xf>
    <xf numFmtId="4" fontId="2" fillId="9" borderId="10" xfId="0" applyNumberFormat="1" applyFont="1" applyFill="1" applyBorder="1" applyAlignment="1" applyProtection="1">
      <alignment horizontal="right" vertical="center" wrapText="1"/>
    </xf>
    <xf numFmtId="0" fontId="2" fillId="7" borderId="8" xfId="0" applyNumberFormat="1" applyFont="1" applyFill="1" applyBorder="1" applyAlignment="1" applyProtection="1">
      <alignment horizontal="left" vertical="center" wrapText="1"/>
    </xf>
    <xf numFmtId="0" fontId="2" fillId="7" borderId="11" xfId="0" applyNumberFormat="1" applyFont="1" applyFill="1" applyBorder="1" applyAlignment="1" applyProtection="1">
      <alignment horizontal="left" vertical="center" wrapText="1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164" fontId="2" fillId="5" borderId="10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38"/>
  <sheetViews>
    <sheetView tabSelected="1" workbookViewId="0">
      <selection activeCell="N8" sqref="N8"/>
    </sheetView>
  </sheetViews>
  <sheetFormatPr defaultRowHeight="14.4" x14ac:dyDescent="0.3"/>
  <cols>
    <col min="1" max="1" width="0.109375" customWidth="1"/>
    <col min="2" max="2" width="3.109375" customWidth="1"/>
    <col min="3" max="3" width="5.33203125" customWidth="1"/>
    <col min="4" max="4" width="21.77734375" customWidth="1"/>
    <col min="5" max="5" width="4.33203125" customWidth="1"/>
    <col min="6" max="6" width="3.33203125" customWidth="1"/>
    <col min="7" max="7" width="2.109375" customWidth="1"/>
    <col min="8" max="8" width="2.33203125" customWidth="1"/>
    <col min="9" max="9" width="23.109375" customWidth="1"/>
    <col min="10" max="10" width="18.88671875" customWidth="1"/>
    <col min="11" max="16" width="18.77734375" customWidth="1"/>
  </cols>
  <sheetData>
    <row r="1" spans="1:16" x14ac:dyDescent="0.3">
      <c r="A1" s="1"/>
      <c r="B1" s="1"/>
      <c r="C1" s="1"/>
      <c r="D1" s="1" t="s">
        <v>63</v>
      </c>
      <c r="E1" s="1"/>
      <c r="F1" s="1"/>
      <c r="G1" s="1"/>
      <c r="H1" s="1"/>
      <c r="I1" s="1"/>
      <c r="J1" s="1"/>
      <c r="K1" s="12"/>
      <c r="L1" s="13" t="s">
        <v>55</v>
      </c>
      <c r="M1" s="14"/>
      <c r="N1" s="14"/>
      <c r="O1" s="15"/>
      <c r="P1" s="16" t="s">
        <v>56</v>
      </c>
    </row>
    <row r="2" spans="1:16" x14ac:dyDescent="0.3">
      <c r="A2" s="5" t="s">
        <v>0</v>
      </c>
      <c r="B2" s="6"/>
      <c r="C2" s="6"/>
      <c r="D2" s="3"/>
      <c r="E2" s="5" t="s">
        <v>1</v>
      </c>
      <c r="F2" s="6"/>
      <c r="G2" s="6"/>
      <c r="H2" s="6"/>
      <c r="I2" s="5" t="s">
        <v>2</v>
      </c>
      <c r="J2" s="6"/>
      <c r="K2" s="17" t="s">
        <v>57</v>
      </c>
      <c r="L2" s="18">
        <v>1</v>
      </c>
      <c r="M2" s="18">
        <v>2</v>
      </c>
      <c r="N2" s="18">
        <v>3</v>
      </c>
      <c r="O2" s="18">
        <v>4</v>
      </c>
      <c r="P2" s="18">
        <v>5</v>
      </c>
    </row>
    <row r="3" spans="1:16" ht="24" x14ac:dyDescent="0.3">
      <c r="A3" s="6"/>
      <c r="B3" s="6"/>
      <c r="C3" s="6"/>
      <c r="D3" s="2" t="s">
        <v>3</v>
      </c>
      <c r="E3" s="6"/>
      <c r="F3" s="6"/>
      <c r="G3" s="6"/>
      <c r="H3" s="6"/>
      <c r="I3" s="6"/>
      <c r="J3" s="6"/>
      <c r="K3" s="17"/>
      <c r="L3" s="19" t="s">
        <v>58</v>
      </c>
      <c r="M3" s="19" t="s">
        <v>59</v>
      </c>
      <c r="N3" s="19" t="s">
        <v>60</v>
      </c>
      <c r="O3" s="19" t="s">
        <v>61</v>
      </c>
      <c r="P3" s="19" t="s">
        <v>62</v>
      </c>
    </row>
    <row r="4" spans="1:16" ht="40.799999999999997" x14ac:dyDescent="0.3">
      <c r="A4" s="7">
        <v>43892.197881944478</v>
      </c>
      <c r="B4" s="8"/>
      <c r="C4" s="8"/>
      <c r="D4" s="4" t="s">
        <v>4</v>
      </c>
      <c r="E4" s="10">
        <v>1016</v>
      </c>
      <c r="F4" s="11"/>
      <c r="G4" s="11"/>
      <c r="H4" s="11"/>
      <c r="I4" s="9" t="s">
        <v>5</v>
      </c>
      <c r="J4" s="20"/>
      <c r="K4" s="21" t="s">
        <v>64</v>
      </c>
      <c r="L4" s="22"/>
      <c r="M4" s="23">
        <f>E4</f>
        <v>1016</v>
      </c>
      <c r="N4" s="22"/>
      <c r="O4" s="22"/>
      <c r="P4" s="22"/>
    </row>
    <row r="5" spans="1:16" ht="40.799999999999997" x14ac:dyDescent="0.3">
      <c r="A5" s="7">
        <v>43894.707662037108</v>
      </c>
      <c r="B5" s="8"/>
      <c r="C5" s="8"/>
      <c r="D5" s="4" t="s">
        <v>6</v>
      </c>
      <c r="E5" s="10">
        <v>784</v>
      </c>
      <c r="F5" s="11"/>
      <c r="G5" s="11"/>
      <c r="H5" s="11"/>
      <c r="I5" s="9" t="s">
        <v>7</v>
      </c>
      <c r="J5" s="20"/>
      <c r="K5" s="21" t="s">
        <v>64</v>
      </c>
      <c r="L5" s="22"/>
      <c r="M5" s="23">
        <f t="shared" ref="M5:M8" si="0">E5</f>
        <v>784</v>
      </c>
      <c r="N5" s="22"/>
      <c r="O5" s="22"/>
      <c r="P5" s="22"/>
    </row>
    <row r="6" spans="1:16" ht="40.799999999999997" x14ac:dyDescent="0.3">
      <c r="A6" s="7">
        <v>43895.897754629608</v>
      </c>
      <c r="B6" s="8"/>
      <c r="C6" s="8"/>
      <c r="D6" s="4" t="s">
        <v>4</v>
      </c>
      <c r="E6" s="10">
        <v>598</v>
      </c>
      <c r="F6" s="11"/>
      <c r="G6" s="11"/>
      <c r="H6" s="11"/>
      <c r="I6" s="9" t="s">
        <v>8</v>
      </c>
      <c r="J6" s="20"/>
      <c r="K6" s="21" t="s">
        <v>64</v>
      </c>
      <c r="L6" s="22"/>
      <c r="M6" s="23">
        <f t="shared" si="0"/>
        <v>598</v>
      </c>
      <c r="N6" s="22"/>
      <c r="O6" s="22"/>
      <c r="P6" s="22"/>
    </row>
    <row r="7" spans="1:16" ht="40.799999999999997" x14ac:dyDescent="0.3">
      <c r="A7" s="7">
        <v>43896.703344907612</v>
      </c>
      <c r="B7" s="8"/>
      <c r="C7" s="8"/>
      <c r="D7" s="4" t="s">
        <v>6</v>
      </c>
      <c r="E7" s="10">
        <v>450</v>
      </c>
      <c r="F7" s="11"/>
      <c r="G7" s="11"/>
      <c r="H7" s="11"/>
      <c r="I7" s="9" t="s">
        <v>9</v>
      </c>
      <c r="J7" s="20"/>
      <c r="K7" s="21" t="s">
        <v>64</v>
      </c>
      <c r="L7" s="22"/>
      <c r="M7" s="23">
        <f t="shared" si="0"/>
        <v>450</v>
      </c>
      <c r="N7" s="22"/>
      <c r="O7" s="22"/>
      <c r="P7" s="22"/>
    </row>
    <row r="8" spans="1:16" ht="40.799999999999997" x14ac:dyDescent="0.3">
      <c r="A8" s="7">
        <v>43896.781435185112</v>
      </c>
      <c r="B8" s="8"/>
      <c r="C8" s="8"/>
      <c r="D8" s="4" t="s">
        <v>4</v>
      </c>
      <c r="E8" s="10">
        <v>603.25</v>
      </c>
      <c r="F8" s="11"/>
      <c r="G8" s="11"/>
      <c r="H8" s="11"/>
      <c r="I8" s="9" t="s">
        <v>10</v>
      </c>
      <c r="J8" s="20"/>
      <c r="K8" s="21" t="s">
        <v>64</v>
      </c>
      <c r="L8" s="22"/>
      <c r="M8" s="23">
        <f t="shared" si="0"/>
        <v>603.25</v>
      </c>
      <c r="N8" s="22"/>
      <c r="O8" s="22"/>
      <c r="P8" s="22"/>
    </row>
    <row r="9" spans="1:16" x14ac:dyDescent="0.3">
      <c r="A9" s="7">
        <v>43900.759513888974</v>
      </c>
      <c r="B9" s="8"/>
      <c r="C9" s="8"/>
      <c r="D9" s="24" t="s">
        <v>63</v>
      </c>
      <c r="E9" s="10">
        <f>2646.42+60</f>
        <v>2706.42</v>
      </c>
      <c r="F9" s="11"/>
      <c r="G9" s="11"/>
      <c r="H9" s="11"/>
      <c r="I9" s="9" t="s">
        <v>65</v>
      </c>
      <c r="J9" s="20"/>
      <c r="K9" s="21" t="s">
        <v>66</v>
      </c>
      <c r="L9" s="23">
        <f>E9</f>
        <v>2706.42</v>
      </c>
      <c r="M9" s="23"/>
      <c r="N9" s="22"/>
      <c r="O9" s="22"/>
      <c r="P9" s="22"/>
    </row>
    <row r="10" spans="1:16" x14ac:dyDescent="0.3">
      <c r="A10" s="7">
        <v>43901</v>
      </c>
      <c r="B10" s="8"/>
      <c r="C10" s="8"/>
      <c r="D10" s="24" t="s">
        <v>63</v>
      </c>
      <c r="E10" s="10">
        <v>1705.2</v>
      </c>
      <c r="F10" s="11"/>
      <c r="G10" s="11"/>
      <c r="H10" s="11"/>
      <c r="I10" s="9" t="s">
        <v>87</v>
      </c>
      <c r="J10" s="20"/>
      <c r="K10" s="21" t="s">
        <v>66</v>
      </c>
      <c r="L10" s="23">
        <f>E10</f>
        <v>1705.2</v>
      </c>
      <c r="M10" s="23"/>
      <c r="N10" s="22"/>
      <c r="O10" s="22"/>
      <c r="P10" s="22"/>
    </row>
    <row r="11" spans="1:16" ht="28.8" x14ac:dyDescent="0.3">
      <c r="A11" s="7">
        <v>43900.106516203843</v>
      </c>
      <c r="B11" s="8"/>
      <c r="C11" s="8"/>
      <c r="D11" s="24" t="s">
        <v>67</v>
      </c>
      <c r="E11" s="10">
        <f>64+928+1632+7040</f>
        <v>9664</v>
      </c>
      <c r="F11" s="11"/>
      <c r="G11" s="11"/>
      <c r="H11" s="11"/>
      <c r="I11" s="9" t="s">
        <v>68</v>
      </c>
      <c r="J11" s="20"/>
      <c r="K11" s="25" t="s">
        <v>69</v>
      </c>
      <c r="L11" s="23">
        <f>E11</f>
        <v>9664</v>
      </c>
      <c r="M11" s="23"/>
      <c r="N11" s="22"/>
      <c r="O11" s="22"/>
      <c r="P11" s="22"/>
    </row>
    <row r="12" spans="1:16" ht="40.799999999999997" x14ac:dyDescent="0.3">
      <c r="A12" s="7">
        <v>43900.202337963041</v>
      </c>
      <c r="B12" s="8"/>
      <c r="C12" s="8"/>
      <c r="D12" s="4" t="s">
        <v>4</v>
      </c>
      <c r="E12" s="10">
        <v>960</v>
      </c>
      <c r="F12" s="11"/>
      <c r="G12" s="11"/>
      <c r="H12" s="11"/>
      <c r="I12" s="9" t="s">
        <v>12</v>
      </c>
      <c r="J12" s="20"/>
      <c r="K12" s="21" t="s">
        <v>86</v>
      </c>
      <c r="L12" s="23">
        <f>E12</f>
        <v>960</v>
      </c>
      <c r="M12" s="23"/>
      <c r="N12" s="22"/>
      <c r="O12" s="22"/>
      <c r="P12" s="22"/>
    </row>
    <row r="13" spans="1:16" ht="30.6" x14ac:dyDescent="0.3">
      <c r="A13" s="7">
        <v>43900.690914351959</v>
      </c>
      <c r="B13" s="8"/>
      <c r="C13" s="8"/>
      <c r="D13" s="4" t="s">
        <v>13</v>
      </c>
      <c r="E13" s="10">
        <v>2000</v>
      </c>
      <c r="F13" s="11"/>
      <c r="G13" s="11"/>
      <c r="H13" s="11"/>
      <c r="I13" s="9" t="s">
        <v>14</v>
      </c>
      <c r="J13" s="20"/>
      <c r="K13" s="26" t="s">
        <v>76</v>
      </c>
      <c r="L13" s="22"/>
      <c r="M13" s="22"/>
      <c r="N13" s="23">
        <f>E13</f>
        <v>2000</v>
      </c>
      <c r="O13" s="22"/>
      <c r="P13" s="22"/>
    </row>
    <row r="14" spans="1:16" ht="30.6" x14ac:dyDescent="0.3">
      <c r="A14" s="7">
        <v>43900.106527777854</v>
      </c>
      <c r="B14" s="8"/>
      <c r="C14" s="8"/>
      <c r="D14" s="4" t="s">
        <v>15</v>
      </c>
      <c r="E14" s="10">
        <v>3000</v>
      </c>
      <c r="F14" s="11"/>
      <c r="G14" s="11"/>
      <c r="H14" s="11"/>
      <c r="I14" s="9" t="s">
        <v>16</v>
      </c>
      <c r="J14" s="20"/>
      <c r="K14" s="26" t="s">
        <v>71</v>
      </c>
      <c r="L14" s="22"/>
      <c r="M14" s="23">
        <f>E14</f>
        <v>3000</v>
      </c>
      <c r="N14" s="22"/>
      <c r="O14" s="22"/>
      <c r="P14" s="22"/>
    </row>
    <row r="15" spans="1:16" ht="30.6" x14ac:dyDescent="0.3">
      <c r="A15" s="7">
        <v>43900.704432870261</v>
      </c>
      <c r="B15" s="8"/>
      <c r="C15" s="8"/>
      <c r="D15" s="4" t="s">
        <v>17</v>
      </c>
      <c r="E15" s="10">
        <v>4152</v>
      </c>
      <c r="F15" s="11"/>
      <c r="G15" s="11"/>
      <c r="H15" s="11"/>
      <c r="I15" s="9" t="s">
        <v>18</v>
      </c>
      <c r="J15" s="20"/>
      <c r="K15" s="26" t="s">
        <v>77</v>
      </c>
      <c r="L15" s="22"/>
      <c r="M15" s="23">
        <f>E15</f>
        <v>4152</v>
      </c>
      <c r="N15" s="22"/>
      <c r="O15" s="22"/>
      <c r="P15" s="22"/>
    </row>
    <row r="16" spans="1:16" ht="51" x14ac:dyDescent="0.3">
      <c r="A16" s="7">
        <v>43900.106481481344</v>
      </c>
      <c r="B16" s="8"/>
      <c r="C16" s="8"/>
      <c r="D16" s="4" t="s">
        <v>11</v>
      </c>
      <c r="E16" s="10">
        <f>4316+9050+12834</f>
        <v>26200</v>
      </c>
      <c r="F16" s="11"/>
      <c r="G16" s="11"/>
      <c r="H16" s="11"/>
      <c r="I16" s="9" t="s">
        <v>70</v>
      </c>
      <c r="J16" s="20"/>
      <c r="K16" s="26" t="s">
        <v>78</v>
      </c>
      <c r="L16" s="23">
        <f>E16</f>
        <v>26200</v>
      </c>
      <c r="M16" s="22"/>
      <c r="N16" s="22"/>
      <c r="O16" s="22"/>
      <c r="P16" s="22"/>
    </row>
    <row r="17" spans="1:16" ht="30.6" x14ac:dyDescent="0.3">
      <c r="A17" s="7">
        <v>43900.101828703657</v>
      </c>
      <c r="B17" s="8"/>
      <c r="C17" s="8"/>
      <c r="D17" s="4" t="s">
        <v>19</v>
      </c>
      <c r="E17" s="10">
        <v>7828.5</v>
      </c>
      <c r="F17" s="11"/>
      <c r="G17" s="11"/>
      <c r="H17" s="11"/>
      <c r="I17" s="9" t="s">
        <v>20</v>
      </c>
      <c r="J17" s="20"/>
      <c r="K17" s="21" t="s">
        <v>79</v>
      </c>
      <c r="L17" s="23">
        <f>E17</f>
        <v>7828.5</v>
      </c>
      <c r="M17" s="22"/>
      <c r="N17" s="22"/>
      <c r="O17" s="22"/>
      <c r="P17" s="22"/>
    </row>
    <row r="18" spans="1:16" ht="30.6" x14ac:dyDescent="0.3">
      <c r="A18" s="7">
        <v>43900.496851851698</v>
      </c>
      <c r="B18" s="8"/>
      <c r="C18" s="8"/>
      <c r="D18" s="4" t="s">
        <v>21</v>
      </c>
      <c r="E18" s="10">
        <v>15090</v>
      </c>
      <c r="F18" s="11"/>
      <c r="G18" s="11"/>
      <c r="H18" s="11"/>
      <c r="I18" s="9" t="s">
        <v>22</v>
      </c>
      <c r="J18" s="20"/>
      <c r="K18" s="21" t="s">
        <v>80</v>
      </c>
      <c r="L18" s="22"/>
      <c r="M18" s="22"/>
      <c r="N18" s="23">
        <f>E18</f>
        <v>15090</v>
      </c>
      <c r="O18" s="23"/>
      <c r="P18" s="22"/>
    </row>
    <row r="19" spans="1:16" ht="30.6" x14ac:dyDescent="0.3">
      <c r="A19" s="7">
        <v>43900.507893518545</v>
      </c>
      <c r="B19" s="8"/>
      <c r="C19" s="8"/>
      <c r="D19" s="4" t="s">
        <v>23</v>
      </c>
      <c r="E19" s="10">
        <v>23275.33</v>
      </c>
      <c r="F19" s="11"/>
      <c r="G19" s="11"/>
      <c r="H19" s="11"/>
      <c r="I19" s="9" t="s">
        <v>24</v>
      </c>
      <c r="J19" s="20"/>
      <c r="K19" s="21" t="s">
        <v>64</v>
      </c>
      <c r="L19" s="22"/>
      <c r="M19" s="23">
        <f>E19</f>
        <v>23275.33</v>
      </c>
      <c r="N19" s="22"/>
      <c r="O19" s="22"/>
      <c r="P19" s="22"/>
    </row>
    <row r="20" spans="1:16" ht="30.6" x14ac:dyDescent="0.3">
      <c r="A20" s="7">
        <v>43900.11083333334</v>
      </c>
      <c r="B20" s="8"/>
      <c r="C20" s="8"/>
      <c r="D20" s="4" t="s">
        <v>25</v>
      </c>
      <c r="E20" s="10">
        <v>14200</v>
      </c>
      <c r="F20" s="11"/>
      <c r="G20" s="11"/>
      <c r="H20" s="11"/>
      <c r="I20" s="9" t="s">
        <v>26</v>
      </c>
      <c r="J20" s="20"/>
      <c r="K20" s="26" t="s">
        <v>88</v>
      </c>
      <c r="L20" s="22"/>
      <c r="M20" s="23">
        <v>14200</v>
      </c>
      <c r="N20" s="22"/>
      <c r="O20" s="22"/>
      <c r="P20" s="23"/>
    </row>
    <row r="21" spans="1:16" ht="30.6" x14ac:dyDescent="0.3">
      <c r="A21" s="7">
        <v>43900.11083333334</v>
      </c>
      <c r="B21" s="8"/>
      <c r="C21" s="8"/>
      <c r="D21" s="4" t="s">
        <v>25</v>
      </c>
      <c r="E21" s="10">
        <f>35775-E20</f>
        <v>21575</v>
      </c>
      <c r="F21" s="11"/>
      <c r="G21" s="11"/>
      <c r="H21" s="11"/>
      <c r="I21" s="9" t="s">
        <v>26</v>
      </c>
      <c r="J21" s="20"/>
      <c r="K21" s="26" t="s">
        <v>82</v>
      </c>
      <c r="M21" s="22"/>
      <c r="N21" s="22"/>
      <c r="O21" s="22"/>
      <c r="P21" s="23">
        <f>E21</f>
        <v>21575</v>
      </c>
    </row>
    <row r="22" spans="1:16" ht="30.6" x14ac:dyDescent="0.3">
      <c r="A22" s="7">
        <v>43900.11070601875</v>
      </c>
      <c r="B22" s="8"/>
      <c r="C22" s="8"/>
      <c r="D22" s="4" t="s">
        <v>27</v>
      </c>
      <c r="E22" s="10">
        <v>75000</v>
      </c>
      <c r="F22" s="11"/>
      <c r="G22" s="11"/>
      <c r="H22" s="11"/>
      <c r="I22" s="9" t="s">
        <v>28</v>
      </c>
      <c r="J22" s="20"/>
      <c r="K22" s="26" t="s">
        <v>81</v>
      </c>
      <c r="L22" s="22"/>
      <c r="M22" s="23">
        <f>E22</f>
        <v>75000</v>
      </c>
      <c r="N22" s="22"/>
      <c r="O22" s="22"/>
      <c r="P22" s="22"/>
    </row>
    <row r="23" spans="1:16" ht="40.799999999999997" x14ac:dyDescent="0.3">
      <c r="A23" s="7">
        <v>43901.647152777761</v>
      </c>
      <c r="B23" s="8"/>
      <c r="C23" s="8"/>
      <c r="D23" s="4" t="s">
        <v>29</v>
      </c>
      <c r="E23" s="10">
        <v>106.75</v>
      </c>
      <c r="F23" s="11"/>
      <c r="G23" s="11"/>
      <c r="H23" s="11"/>
      <c r="I23" s="9" t="s">
        <v>30</v>
      </c>
      <c r="J23" s="20"/>
      <c r="K23" s="26" t="s">
        <v>71</v>
      </c>
      <c r="L23" s="22"/>
      <c r="M23" s="23">
        <f>E23</f>
        <v>106.75</v>
      </c>
      <c r="N23" s="22"/>
      <c r="O23" s="22"/>
      <c r="P23" s="22"/>
    </row>
    <row r="24" spans="1:16" ht="30.6" x14ac:dyDescent="0.3">
      <c r="A24" s="7">
        <v>43901.707557870541</v>
      </c>
      <c r="B24" s="8"/>
      <c r="C24" s="8"/>
      <c r="D24" s="4" t="s">
        <v>31</v>
      </c>
      <c r="E24" s="10">
        <v>1380</v>
      </c>
      <c r="F24" s="11"/>
      <c r="G24" s="11"/>
      <c r="H24" s="11"/>
      <c r="I24" s="9" t="s">
        <v>32</v>
      </c>
      <c r="J24" s="20"/>
      <c r="K24" s="21" t="s">
        <v>64</v>
      </c>
      <c r="L24" s="22"/>
      <c r="M24" s="23">
        <f>E24</f>
        <v>1380</v>
      </c>
      <c r="N24" s="22"/>
      <c r="O24" s="22"/>
      <c r="P24" s="22"/>
    </row>
    <row r="25" spans="1:16" ht="43.2" x14ac:dyDescent="0.3">
      <c r="A25" s="7">
        <v>43901.044849536847</v>
      </c>
      <c r="B25" s="8"/>
      <c r="C25" s="8"/>
      <c r="D25" s="4" t="s">
        <v>33</v>
      </c>
      <c r="E25" s="10">
        <v>13300</v>
      </c>
      <c r="F25" s="11"/>
      <c r="G25" s="11"/>
      <c r="H25" s="11"/>
      <c r="I25" s="9" t="s">
        <v>34</v>
      </c>
      <c r="J25" s="20"/>
      <c r="K25" s="21" t="s">
        <v>83</v>
      </c>
      <c r="L25" s="22"/>
      <c r="M25" s="23">
        <f>E25</f>
        <v>13300</v>
      </c>
      <c r="N25" s="22"/>
      <c r="O25" s="22"/>
      <c r="P25" s="22"/>
    </row>
    <row r="26" spans="1:16" ht="30.6" x14ac:dyDescent="0.3">
      <c r="A26" s="7">
        <v>43902.600671296474</v>
      </c>
      <c r="B26" s="8"/>
      <c r="C26" s="8"/>
      <c r="D26" s="4" t="s">
        <v>35</v>
      </c>
      <c r="E26" s="10">
        <v>586.52</v>
      </c>
      <c r="F26" s="11"/>
      <c r="G26" s="11"/>
      <c r="H26" s="11"/>
      <c r="I26" s="9" t="s">
        <v>36</v>
      </c>
      <c r="J26" s="20"/>
      <c r="K26" s="21" t="s">
        <v>64</v>
      </c>
      <c r="L26" s="22"/>
      <c r="M26" s="23">
        <f>E26</f>
        <v>586.52</v>
      </c>
      <c r="N26" s="22"/>
      <c r="O26" s="22"/>
      <c r="P26" s="22"/>
    </row>
    <row r="27" spans="1:16" ht="51" x14ac:dyDescent="0.3">
      <c r="A27" s="7">
        <v>43902.603368055541</v>
      </c>
      <c r="B27" s="8"/>
      <c r="C27" s="8"/>
      <c r="D27" s="4" t="s">
        <v>37</v>
      </c>
      <c r="E27" s="10">
        <v>1340</v>
      </c>
      <c r="F27" s="11"/>
      <c r="G27" s="11"/>
      <c r="H27" s="11"/>
      <c r="I27" s="9" t="s">
        <v>38</v>
      </c>
      <c r="J27" s="20"/>
      <c r="K27" s="21" t="s">
        <v>80</v>
      </c>
      <c r="L27" s="22"/>
      <c r="M27" s="22"/>
      <c r="N27" s="23">
        <f>E27</f>
        <v>1340</v>
      </c>
      <c r="O27" s="22"/>
      <c r="P27" s="22"/>
    </row>
    <row r="28" spans="1:16" ht="30.6" x14ac:dyDescent="0.3">
      <c r="A28" s="7">
        <v>43902.604560185224</v>
      </c>
      <c r="B28" s="8"/>
      <c r="C28" s="8"/>
      <c r="D28" s="4" t="s">
        <v>39</v>
      </c>
      <c r="E28" s="10">
        <v>2990</v>
      </c>
      <c r="F28" s="11"/>
      <c r="G28" s="11"/>
      <c r="H28" s="11"/>
      <c r="I28" s="9" t="s">
        <v>40</v>
      </c>
      <c r="J28" s="20"/>
      <c r="K28" s="21" t="s">
        <v>80</v>
      </c>
      <c r="L28" s="22"/>
      <c r="M28" s="22"/>
      <c r="N28" s="23">
        <f>E28</f>
        <v>2990</v>
      </c>
      <c r="O28" s="22"/>
      <c r="P28" s="22"/>
    </row>
    <row r="29" spans="1:16" ht="30.6" x14ac:dyDescent="0.3">
      <c r="A29" s="7">
        <v>43902.605879629496</v>
      </c>
      <c r="B29" s="8"/>
      <c r="C29" s="8"/>
      <c r="D29" s="4" t="s">
        <v>41</v>
      </c>
      <c r="E29" s="10">
        <v>6120</v>
      </c>
      <c r="F29" s="11"/>
      <c r="G29" s="11"/>
      <c r="H29" s="11"/>
      <c r="I29" s="9" t="s">
        <v>42</v>
      </c>
      <c r="J29" s="20"/>
      <c r="K29" s="21" t="s">
        <v>64</v>
      </c>
      <c r="L29" s="22"/>
      <c r="M29" s="23">
        <f>E29</f>
        <v>6120</v>
      </c>
      <c r="N29" s="22"/>
      <c r="O29" s="22"/>
      <c r="P29" s="22"/>
    </row>
    <row r="30" spans="1:16" ht="51" x14ac:dyDescent="0.3">
      <c r="A30" s="7">
        <v>43908.36965277791</v>
      </c>
      <c r="B30" s="8"/>
      <c r="C30" s="8"/>
      <c r="D30" s="4" t="s">
        <v>43</v>
      </c>
      <c r="E30" s="10">
        <v>12000</v>
      </c>
      <c r="F30" s="11"/>
      <c r="G30" s="11"/>
      <c r="H30" s="11"/>
      <c r="I30" s="9" t="s">
        <v>44</v>
      </c>
      <c r="J30" s="20"/>
      <c r="K30" s="21" t="s">
        <v>64</v>
      </c>
      <c r="L30" s="22"/>
      <c r="M30" s="23">
        <f>E30</f>
        <v>12000</v>
      </c>
      <c r="N30" s="22"/>
      <c r="O30" s="22"/>
      <c r="P30" s="22"/>
    </row>
    <row r="31" spans="1:16" ht="30.6" x14ac:dyDescent="0.3">
      <c r="A31" s="7">
        <v>43909.641944444273</v>
      </c>
      <c r="B31" s="8"/>
      <c r="C31" s="8"/>
      <c r="D31" s="4" t="s">
        <v>45</v>
      </c>
      <c r="E31" s="10">
        <v>900</v>
      </c>
      <c r="F31" s="11"/>
      <c r="G31" s="11"/>
      <c r="H31" s="11"/>
      <c r="I31" s="9" t="s">
        <v>46</v>
      </c>
      <c r="J31" s="20"/>
      <c r="K31" s="21" t="s">
        <v>84</v>
      </c>
      <c r="L31" s="22"/>
      <c r="M31" s="22"/>
      <c r="N31" s="23">
        <f>E31</f>
        <v>900</v>
      </c>
      <c r="O31" s="22"/>
      <c r="P31" s="22"/>
    </row>
    <row r="32" spans="1:16" ht="30.6" x14ac:dyDescent="0.3">
      <c r="A32" s="7">
        <v>43909.646597222425</v>
      </c>
      <c r="B32" s="8"/>
      <c r="C32" s="8"/>
      <c r="D32" s="4" t="s">
        <v>47</v>
      </c>
      <c r="E32" s="10">
        <v>1592</v>
      </c>
      <c r="F32" s="11"/>
      <c r="G32" s="11"/>
      <c r="H32" s="11"/>
      <c r="I32" s="9" t="s">
        <v>48</v>
      </c>
      <c r="J32" s="20"/>
      <c r="K32" s="21" t="s">
        <v>64</v>
      </c>
      <c r="L32" s="22"/>
      <c r="M32" s="23">
        <f>E32</f>
        <v>1592</v>
      </c>
      <c r="N32" s="22"/>
      <c r="O32" s="22"/>
      <c r="P32" s="22"/>
    </row>
    <row r="33" spans="1:16" ht="43.2" x14ac:dyDescent="0.3">
      <c r="A33" s="7">
        <v>43909.636620370205</v>
      </c>
      <c r="B33" s="8"/>
      <c r="C33" s="8"/>
      <c r="D33" s="4" t="s">
        <v>49</v>
      </c>
      <c r="E33" s="10">
        <v>22500</v>
      </c>
      <c r="F33" s="11"/>
      <c r="G33" s="11"/>
      <c r="H33" s="11"/>
      <c r="I33" s="9" t="s">
        <v>50</v>
      </c>
      <c r="J33" s="20"/>
      <c r="K33" s="21" t="s">
        <v>85</v>
      </c>
      <c r="L33" s="22"/>
      <c r="M33" s="23">
        <f>E33</f>
        <v>22500</v>
      </c>
      <c r="N33" s="22"/>
      <c r="O33" s="22"/>
      <c r="P33" s="22"/>
    </row>
    <row r="34" spans="1:16" ht="43.2" x14ac:dyDescent="0.3">
      <c r="A34" s="7">
        <v>43910.548807870597</v>
      </c>
      <c r="B34" s="8"/>
      <c r="C34" s="8"/>
      <c r="D34" s="4" t="s">
        <v>51</v>
      </c>
      <c r="E34" s="10">
        <v>10050</v>
      </c>
      <c r="F34" s="11"/>
      <c r="G34" s="11"/>
      <c r="H34" s="11"/>
      <c r="I34" s="9" t="s">
        <v>52</v>
      </c>
      <c r="J34" s="20"/>
      <c r="K34" s="26" t="s">
        <v>74</v>
      </c>
      <c r="L34" s="22"/>
      <c r="M34" s="22"/>
      <c r="N34" s="23"/>
      <c r="O34" s="23">
        <f>E34</f>
        <v>10050</v>
      </c>
      <c r="P34" s="22"/>
    </row>
    <row r="35" spans="1:16" ht="28.8" x14ac:dyDescent="0.3">
      <c r="A35" s="32">
        <v>43915.620254629757</v>
      </c>
      <c r="B35" s="33"/>
      <c r="C35" s="34"/>
      <c r="D35" s="24" t="s">
        <v>72</v>
      </c>
      <c r="E35" s="27">
        <f>4000+4000+8800</f>
        <v>16800</v>
      </c>
      <c r="F35" s="28"/>
      <c r="G35" s="28"/>
      <c r="H35" s="29"/>
      <c r="I35" s="30" t="s">
        <v>73</v>
      </c>
      <c r="J35" s="31"/>
      <c r="K35" s="26" t="s">
        <v>78</v>
      </c>
      <c r="L35" s="23">
        <f>E35</f>
        <v>16800</v>
      </c>
      <c r="M35" s="22"/>
      <c r="N35" s="22"/>
      <c r="O35" s="22"/>
      <c r="P35" s="22"/>
    </row>
    <row r="36" spans="1:16" ht="51" x14ac:dyDescent="0.3">
      <c r="A36" s="7">
        <v>43920.749131944496</v>
      </c>
      <c r="B36" s="8"/>
      <c r="C36" s="8"/>
      <c r="D36" s="4" t="s">
        <v>53</v>
      </c>
      <c r="E36" s="10">
        <v>220</v>
      </c>
      <c r="F36" s="11"/>
      <c r="G36" s="11"/>
      <c r="H36" s="11"/>
      <c r="I36" s="9" t="s">
        <v>54</v>
      </c>
      <c r="J36" s="20"/>
      <c r="K36" s="21" t="s">
        <v>75</v>
      </c>
      <c r="L36" s="23">
        <f>E36</f>
        <v>220</v>
      </c>
      <c r="M36" s="22"/>
      <c r="N36" s="22"/>
      <c r="O36" s="22"/>
      <c r="P36" s="22"/>
    </row>
    <row r="37" spans="1:16" x14ac:dyDescent="0.3">
      <c r="L37" s="23">
        <f>SUM(L4:L36)</f>
        <v>66084.12</v>
      </c>
      <c r="M37" s="23">
        <f t="shared" ref="M37:P37" si="1">SUM(M4:M36)</f>
        <v>180663.85</v>
      </c>
      <c r="N37" s="23">
        <f t="shared" si="1"/>
        <v>22320</v>
      </c>
      <c r="O37" s="23">
        <f t="shared" si="1"/>
        <v>10050</v>
      </c>
      <c r="P37" s="23">
        <f t="shared" si="1"/>
        <v>21575</v>
      </c>
    </row>
    <row r="38" spans="1:16" x14ac:dyDescent="0.3">
      <c r="L38" s="35" t="s">
        <v>55</v>
      </c>
      <c r="M38" s="35"/>
      <c r="N38" s="35"/>
      <c r="O38" s="35"/>
      <c r="P38" s="36" t="s">
        <v>56</v>
      </c>
    </row>
  </sheetData>
  <autoFilter ref="A3:K36" xr:uid="{1B8A1DEF-DA2A-4132-AC41-F8C159F72197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105">
    <mergeCell ref="L38:O38"/>
    <mergeCell ref="L1:O1"/>
    <mergeCell ref="K2:K3"/>
    <mergeCell ref="A20:C20"/>
    <mergeCell ref="E20:H20"/>
    <mergeCell ref="I20:J20"/>
    <mergeCell ref="A10:C10"/>
    <mergeCell ref="E10:H10"/>
    <mergeCell ref="I10:J10"/>
    <mergeCell ref="I36:J36"/>
    <mergeCell ref="A36:C36"/>
    <mergeCell ref="E36:H36"/>
    <mergeCell ref="I35:J35"/>
    <mergeCell ref="A35:C35"/>
    <mergeCell ref="E35:H35"/>
    <mergeCell ref="I34:J34"/>
    <mergeCell ref="A34:C34"/>
    <mergeCell ref="E34:H34"/>
    <mergeCell ref="I32:J32"/>
    <mergeCell ref="A33:C33"/>
    <mergeCell ref="E33:H33"/>
    <mergeCell ref="I33:J33"/>
    <mergeCell ref="A32:C32"/>
    <mergeCell ref="E32:H32"/>
    <mergeCell ref="A31:C31"/>
    <mergeCell ref="E31:H31"/>
    <mergeCell ref="I31:J31"/>
    <mergeCell ref="A30:C30"/>
    <mergeCell ref="E30:H30"/>
    <mergeCell ref="I30:J30"/>
    <mergeCell ref="I29:J29"/>
    <mergeCell ref="A29:C29"/>
    <mergeCell ref="E29:H29"/>
    <mergeCell ref="I27:J27"/>
    <mergeCell ref="A28:C28"/>
    <mergeCell ref="E28:H28"/>
    <mergeCell ref="I28:J28"/>
    <mergeCell ref="A27:C27"/>
    <mergeCell ref="E27:H27"/>
    <mergeCell ref="A26:C26"/>
    <mergeCell ref="E26:H26"/>
    <mergeCell ref="I26:J26"/>
    <mergeCell ref="I25:J25"/>
    <mergeCell ref="A25:C25"/>
    <mergeCell ref="E25:H25"/>
    <mergeCell ref="I23:J23"/>
    <mergeCell ref="A24:C24"/>
    <mergeCell ref="E24:H24"/>
    <mergeCell ref="I24:J24"/>
    <mergeCell ref="A23:C23"/>
    <mergeCell ref="E23:H23"/>
    <mergeCell ref="I22:J22"/>
    <mergeCell ref="A22:C22"/>
    <mergeCell ref="E22:H22"/>
    <mergeCell ref="I19:J19"/>
    <mergeCell ref="A21:C21"/>
    <mergeCell ref="E21:H21"/>
    <mergeCell ref="I21:J21"/>
    <mergeCell ref="A19:C19"/>
    <mergeCell ref="E19:H19"/>
    <mergeCell ref="A18:C18"/>
    <mergeCell ref="E18:H18"/>
    <mergeCell ref="I18:J18"/>
    <mergeCell ref="I17:J17"/>
    <mergeCell ref="A17:C17"/>
    <mergeCell ref="E17:H17"/>
    <mergeCell ref="I16:J16"/>
    <mergeCell ref="A16:C16"/>
    <mergeCell ref="E16:H16"/>
    <mergeCell ref="I14:J14"/>
    <mergeCell ref="A15:C15"/>
    <mergeCell ref="E15:H15"/>
    <mergeCell ref="I15:J15"/>
    <mergeCell ref="A14:C14"/>
    <mergeCell ref="E14:H14"/>
    <mergeCell ref="A13:C13"/>
    <mergeCell ref="E13:H13"/>
    <mergeCell ref="I13:J13"/>
    <mergeCell ref="A12:C12"/>
    <mergeCell ref="E12:H12"/>
    <mergeCell ref="I12:J12"/>
    <mergeCell ref="I9:J9"/>
    <mergeCell ref="A11:C11"/>
    <mergeCell ref="E11:H11"/>
    <mergeCell ref="I11:J11"/>
    <mergeCell ref="A9:C9"/>
    <mergeCell ref="E9:H9"/>
    <mergeCell ref="I8:J8"/>
    <mergeCell ref="A8:C8"/>
    <mergeCell ref="E8:H8"/>
    <mergeCell ref="I6:J6"/>
    <mergeCell ref="A7:C7"/>
    <mergeCell ref="E7:H7"/>
    <mergeCell ref="I7:J7"/>
    <mergeCell ref="A6:C6"/>
    <mergeCell ref="E6:H6"/>
    <mergeCell ref="A5:C5"/>
    <mergeCell ref="E5:H5"/>
    <mergeCell ref="I5:J5"/>
    <mergeCell ref="I2:J3"/>
    <mergeCell ref="A4:C4"/>
    <mergeCell ref="E4:H4"/>
    <mergeCell ref="I4:J4"/>
    <mergeCell ref="A2:C3"/>
    <mergeCell ref="E2:H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2020-04-26T06:18:26Z</dcterms:created>
  <dcterms:modified xsi:type="dcterms:W3CDTF">2020-04-26T08:06:16Z</dcterms:modified>
</cp:coreProperties>
</file>