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66925"/>
  <xr:revisionPtr revIDLastSave="0" documentId="13_ncr:1_{B83265A2-A05F-4B69-95C8-F00EBAA6CBE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40703810744050002202" sheetId="1" r:id="rId1"/>
  </sheets>
  <definedNames>
    <definedName name="_xlnm._FilterDatabase" localSheetId="0" hidden="1">'40703810744050002202'!$A$4:$P$41</definedName>
    <definedName name="JR_PAGE_ANCHOR_0_1">'40703810744050002202'!#REF!</definedName>
  </definedNames>
  <calcPr calcId="191029"/>
</workbook>
</file>

<file path=xl/calcChain.xml><?xml version="1.0" encoding="utf-8"?>
<calcChain xmlns="http://schemas.openxmlformats.org/spreadsheetml/2006/main">
  <c r="M40" i="1" l="1"/>
  <c r="M39" i="1"/>
  <c r="P37" i="1"/>
  <c r="M38" i="1"/>
  <c r="L36" i="1"/>
  <c r="E36" i="1"/>
  <c r="E35" i="1"/>
  <c r="L35" i="1" s="1"/>
  <c r="L34" i="1"/>
  <c r="O33" i="1"/>
  <c r="M31" i="1"/>
  <c r="M28" i="1"/>
  <c r="M27" i="1"/>
  <c r="M26" i="1"/>
  <c r="M25" i="1"/>
  <c r="O24" i="1"/>
  <c r="L20" i="1"/>
  <c r="P23" i="1"/>
  <c r="E21" i="1"/>
  <c r="L21" i="1" s="1"/>
  <c r="E18" i="1"/>
  <c r="L18" i="1" s="1"/>
  <c r="P17" i="1"/>
  <c r="P16" i="1"/>
  <c r="P15" i="1"/>
  <c r="N42" i="1"/>
  <c r="M14" i="1"/>
  <c r="P13" i="1"/>
  <c r="M11" i="1"/>
  <c r="M9" i="1"/>
  <c r="P7" i="1"/>
  <c r="M41" i="1"/>
  <c r="M32" i="1"/>
  <c r="M30" i="1"/>
  <c r="M29" i="1"/>
  <c r="M12" i="1"/>
  <c r="M10" i="1"/>
  <c r="M8" i="1"/>
  <c r="M6" i="1"/>
  <c r="O42" i="1" l="1"/>
  <c r="L42" i="1"/>
  <c r="M42" i="1"/>
  <c r="P42" i="1"/>
</calcChain>
</file>

<file path=xl/sharedStrings.xml><?xml version="1.0" encoding="utf-8"?>
<sst xmlns="http://schemas.openxmlformats.org/spreadsheetml/2006/main" count="126" uniqueCount="91">
  <si>
    <t>Дата проводки</t>
  </si>
  <si>
    <t>Сумма по дебету</t>
  </si>
  <si>
    <t>Назначение платежа</t>
  </si>
  <si>
    <t>Кредит</t>
  </si>
  <si>
    <r>
      <rPr>
        <sz val="8"/>
        <color rgb="FF000000"/>
        <rFont val="Times New Roman"/>
      </rPr>
      <t>70601810044052720202
7707083893
СИБИРСКИЙ БАНК ПАО СБЕРБАНК</t>
    </r>
  </si>
  <si>
    <t>Комиссия в другие банки (кредитные организации, Банк России) за ПП/ПТ через ДБО согласно договору РКО №40703810744050002202 от '16/02/2015'. Документы: №226 (16217.1 RUR  ) от 01/12/20 Без НДС</t>
  </si>
  <si>
    <r>
      <rPr>
        <sz val="8"/>
        <color rgb="FF000000"/>
        <rFont val="Times New Roman"/>
      </rPr>
      <t>30232810444050108000
7707083893
СИБИРСКИЙ БАНК ПАО СБЕРБАНК</t>
    </r>
  </si>
  <si>
    <t>РОП 201130Re.i01 Отражено по операции с картой MasterCard Business 547944*****4180 за 28.11.2020. ФИО Держателя Ильина Татьяна Алексеевна. 1410 Покупка. KREPEZH INSTUMENT        BERDSK       RUS.  КА_244045</t>
  </si>
  <si>
    <r>
      <rPr>
        <sz val="8"/>
        <color rgb="FF000000"/>
        <rFont val="Times New Roman"/>
      </rPr>
      <t>40502810709400000001
5408183046
ФГУП "УЭВ"</t>
    </r>
  </si>
  <si>
    <t>За технологич. присоединение к электр. сетям по дог№162 от 16.03.16 г. за Лицей 130 в рамках Договора о сотрудничестве между Лицеем130 и Фондом, в рамках благотворительной помощи. В т.ч. НДС 20%-2702.85 рублей.</t>
  </si>
  <si>
    <r>
      <rPr>
        <sz val="8"/>
        <color rgb="FF000000"/>
        <rFont val="Times New Roman"/>
      </rPr>
      <t>30233810644050101000
7707083893
СИБИРСКИЙ БАНК ПАО СБЕРБАНК</t>
    </r>
  </si>
  <si>
    <t>РОП 201201re.d01 Отражено по операции с картой MasterCard Business 547944*****4180 за 30.11.2020. ФИО Держателя Ильина Татьяна Алексеевна. 1310 Покупка. KHOZTOVARY               NOVOSIBIRSK  RUS.  КА_208566</t>
  </si>
  <si>
    <r>
      <rPr>
        <sz val="8"/>
        <color rgb="FF000000"/>
        <rFont val="Times New Roman"/>
      </rPr>
      <t>40702810203400000128
5405984979
ООО "Титан"</t>
    </r>
  </si>
  <si>
    <t>Оплата по сч.83 от 12.11.20 г. за покрытие из резин.крошки за МБОУ Лицей 130 в рамках Договора о сотрудничестве между Лицей 130 и Фонд 130 от 30.06.17 г. в качестве благотворительной помощи. НДС не облагается.</t>
  </si>
  <si>
    <t>РОП 201203Re.i01 Отражено по операции с картой MasterCard Business 547944*****4180 за 02.12.2020. ФИО Держателя Ильина Татьяна Алексеевна. 1410 Покупка. AVTOZAPCHASTI            NOVOSIBIRSK  RUS.  КА_257656</t>
  </si>
  <si>
    <r>
      <rPr>
        <sz val="8"/>
        <color rgb="FF000000"/>
        <rFont val="Times New Roman"/>
      </rPr>
      <t>40702810344070102651
7707049388
Новосибирский филиал ПАО "Ростелеком"</t>
    </r>
  </si>
  <si>
    <t>Оплата за услуги связи по Дог. №62382/РТ от 30.01.20 г. за Лицей № 130 (л/сч 654000009693) в рамках благотворительной помощи. В том числе НДС 20 % - 4.02 рублей.</t>
  </si>
  <si>
    <t>РОП 201208Re.i01 Отражено по операции с картой MasterCard Business 547944*****4180 за 07.12.2020. ФИО Держателя Ильина Татьяна Алексеевна. 1410 Покупка. STROIBAZA                g Berdsk     RUS.  КА_270403</t>
  </si>
  <si>
    <r>
      <rPr>
        <sz val="8"/>
        <color rgb="FF000000"/>
        <rFont val="Times New Roman"/>
      </rPr>
      <t>40702810904000063214
5408178776
ООО Издательский Дом "Навигатор"</t>
    </r>
  </si>
  <si>
    <t>Оплата по счету № 2724 от 28.10.20 г., за объявления в газету о вакансиях для МБОУ Лицей № 130 в рамках благотворительной помощи. НДС не облагается.</t>
  </si>
  <si>
    <r>
      <rPr>
        <sz val="8"/>
        <color rgb="FF000000"/>
        <rFont val="Times New Roman"/>
      </rPr>
      <t>40702810916030001151
5406260827
ООО "Новотелеком"</t>
    </r>
  </si>
  <si>
    <t>Оплата за доступ к сети передачи данных за декабрь 2020 г. для Лицея №130 в рамках благотворительной помощи, ЛС 530696. В том числе НДС 20 % - 500.00 рублей.</t>
  </si>
  <si>
    <r>
      <rPr>
        <sz val="8"/>
        <color rgb="FF000000"/>
        <rFont val="Times New Roman"/>
      </rPr>
      <t>40802810944050021887
540448139332
Индивидуальный предприниматель Ковылин Илья Георгиевич</t>
    </r>
  </si>
  <si>
    <t>Оплата по сч.277 от 30.11.20г. за столбики с выт. лентой за МБОУ Лицей 130 в рамках Договора о сотрудничестве между МБОУ Лицей130 и Фонд130 от 30.06.17 г. в качестве благотворительной помощи. НДС не облагается.</t>
  </si>
  <si>
    <r>
      <rPr>
        <sz val="8"/>
        <color rgb="FF000000"/>
        <rFont val="Times New Roman"/>
      </rPr>
      <t>40702810144050047868
5408258157
ООО "НовосибСтрой"</t>
    </r>
  </si>
  <si>
    <t>Оплата по сч.№178 от 20.11.20 г. за ремонт пола в каб.312 за МБОУ Лицей130 в рамках Договора о сотруднич. между МБОУ Лицей130 и Фонд130 от 30.06.2017 г. в качестве благотворительной помощи. НДС не облагается.</t>
  </si>
  <si>
    <r>
      <rPr>
        <sz val="8"/>
        <color rgb="FF000000"/>
        <rFont val="Times New Roman"/>
      </rPr>
      <t>40702810702290000987
5404236226
ООО "Спецобъединение-Н"</t>
    </r>
  </si>
  <si>
    <t>Оплата по сч.Сп-15027 от 13.11.20 г. за халаты за МБОУ Лицей 130 в рамках Договора о сотрудничестве между МБОУ Лицей 130 и Фонд 130 от 30.06.17 г. в качестве благотворительной помощи. В т.ч. НДС 5229.70 рублей.</t>
  </si>
  <si>
    <t>Возмещение подотчетному лицу по авансовому отчету №12 от 10.12.20 г. за канцтовары, бумагу А4. НДС не облагается.</t>
  </si>
  <si>
    <r>
      <rPr>
        <sz val="8"/>
        <color rgb="FF000000"/>
        <rFont val="Times New Roman"/>
      </rPr>
      <t>40702810323120000418
5401199470
ООО "Доверенный врач"</t>
    </r>
  </si>
  <si>
    <t>За услуги ДМС согласно договору № 08-19 от 20.12.19 г. за декабрь 2020 г. для Лицея № 130 в рамках благотворительной помощи. НДС не облагается.</t>
  </si>
  <si>
    <r>
      <rPr>
        <sz val="8"/>
        <color rgb="FF000000"/>
        <rFont val="Times New Roman"/>
      </rPr>
      <t>40702810744080100353
5404289490
Общество с ограниченной ответственностью Компания "Колорлон"</t>
    </r>
  </si>
  <si>
    <t>Оплата по сч.№20109 от 10.12.20 г. за ель уличную за МБОУ Лицей130 в рамках Договора о сотрудничестве между МБОУ Лицей130 и Фонд130 от 30.06.2017 г. в качестве благотворительной помощи. В т.ч. НДС 10798,33 руб.</t>
  </si>
  <si>
    <r>
      <rPr>
        <sz val="8"/>
        <color rgb="FF000000"/>
        <rFont val="Times New Roman"/>
      </rPr>
      <t>40702810901500000062
5408231719
ООО ЧОП "НВА-ЦЕНТР-Н"</t>
    </r>
  </si>
  <si>
    <t>За услуги охраны согласно Дог .№ 3 от 01.12.2011 за декабрь 2020 г. для Лицея № 130 в рамках благотворительной помощи. НДС не облагается.</t>
  </si>
  <si>
    <r>
      <rPr>
        <sz val="8"/>
        <color rgb="FF000000"/>
        <rFont val="Times New Roman"/>
      </rPr>
      <t>40702810100000001796
5406972863
ООО "Караван"</t>
    </r>
  </si>
  <si>
    <t>Оплата по сч №79751 от 23.11.20 г., за питьевую воду для Лицея №130 в рамках благотворительной помощи по благотворительной программе, В том числе НДС 20 % - 333.34 рублей.</t>
  </si>
  <si>
    <r>
      <rPr>
        <sz val="8"/>
        <color rgb="FF000000"/>
        <rFont val="Times New Roman"/>
      </rPr>
      <t>40702810070010197033
5401996878
ООО "Велес"</t>
    </r>
  </si>
  <si>
    <t>Оплата по счету №4227 от 13.11.20, за дез.средства за МБОУ Лицей130 в рамках Договора о сотрудничестве между МБОУ Лицей130 и Фонд130 от 30.06.17 г. в качестве благотворительной помощи. НДС не предусмотрен.</t>
  </si>
  <si>
    <r>
      <rPr>
        <sz val="8"/>
        <color rgb="FF000000"/>
        <rFont val="Times New Roman"/>
      </rPr>
      <t>40702810644050039237
5433968506
ООО "Скайснаб 9-18"</t>
    </r>
  </si>
  <si>
    <t>Оплата по счету №3904 от 30.11.20г. за хоз.средства, лопаты за МБОУ Лицей №130 в рамках Договора о сотрудничестве между Лицей130 и Фонд130 от 30.06.17 г. в рамках благотворительной помощи. НДС не облагается.</t>
  </si>
  <si>
    <t>РОП 201218Re.i01 Отражено по операции с картой MasterCard Business 547944*****4180 за 17.12.2020. ФИО Держателя Ильина Татьяна Алексеевна. 1410 Покупка. KREPEZH INSTUMENT        BERDSK       RUS.  КА_273690</t>
  </si>
  <si>
    <t>РОП 201218Re.i01 Отражено по операции с картой MasterCard Business 547944*****4180 за 17.12.2020. ФИО Держателя Ильина Татьяна Алексеевна. 1410 Покупка. KREPEZH INSTUMENT        BERDSK       RUS.  КА_257965</t>
  </si>
  <si>
    <r>
      <rPr>
        <sz val="8"/>
        <color rgb="FF000000"/>
        <rFont val="Times New Roman"/>
      </rPr>
      <t>40702810344050051719
5408026854
ООО "ЮМОМО"</t>
    </r>
  </si>
  <si>
    <t>Оплата по сч. 718 от 14.12.20 г. за рециркуляторы за Лицей 130 в рамках Договора о сотрудничестве между МБОУ Лицей130 и Фонд130 от 30.06.17 г. в качестве благотворительной помощи. НДС не облагается.</t>
  </si>
  <si>
    <t>РОП 201221Re.i01 Отражено по операции с картой MasterCard Business 547944*****4180 за 19.12.2020. ФИО Держателя Ильина Татьяна Алексеевна. 1410 Покупка. KREPEZH INSTUMENT        BERDSK       RUS.  КА_205406</t>
  </si>
  <si>
    <r>
      <rPr>
        <sz val="8"/>
        <color rgb="FF000000"/>
        <rFont val="Times New Roman"/>
      </rPr>
      <t>40601810600043000001
5406018199
МФ и НП НСО (ГАУК НСО "Новосибирская филармония", л/с 020100015)</t>
    </r>
  </si>
  <si>
    <t>Оплата по сч. № 47 от 03.02.20 г., т.с.04.02.02 КОСГУ 131 за проведение концертов для Лицея №130 в рамках благотворительной помощи. НДС не предусмотрен.</t>
  </si>
  <si>
    <t>Рег.№ 5407003692. Страховые взносы на обязательное социальное страхование от несчастных случаев на производстве и проф. заболеваний за декабрь 2020 г. НДС не облагается.</t>
  </si>
  <si>
    <t>Оплата по счету №3221 от 18.12.20 г., за объявления в газету о вакансиях для МБОУ Лицей № 130 в рамках благотворительной помощи. НДС не облагается.</t>
  </si>
  <si>
    <t>Оплата по сч №87647 от 21.12.20 г., за питьевую воду для Лицея №130 в рамках благотворительной помощи по благотворительной программе, В том числе НДС 20 % - 363.33 рублей.</t>
  </si>
  <si>
    <r>
      <rPr>
        <sz val="8"/>
        <color rgb="FF000000"/>
        <rFont val="Times New Roman"/>
      </rPr>
      <t>40702810502020000241
5408012315
ООО "Грузим с умом"</t>
    </r>
  </si>
  <si>
    <t>Оплата по сч.1006-11 от 06.10.20г., за транспортные и погр-разгруз услуги за МБОУ Лицей130 в рамках Договора о сотрудн. между МБОУ Лицей130 и Фонд130 от 30.06.17 г. в качестве благотворительной помощи, без НДС.</t>
  </si>
  <si>
    <r>
      <rPr>
        <sz val="8"/>
        <color rgb="FF000000"/>
        <rFont val="Times New Roman"/>
      </rPr>
      <t>40802810423220001146
540808451839
ИП Ромашко Лариса Николаевна</t>
    </r>
  </si>
  <si>
    <t>Оплата по счету № 1103 от 30.12.20 г. за аренду ковров за МБОУ Лицей 130 в рамках Договора о сотрудничестве между МБОУ Лицей130 и Фонд130 от 30.06.17 г. в рамках благотворительной помощи, НДС не облагается.</t>
  </si>
  <si>
    <t>РОП 201230Re.i01 Отражено по операции с картой MasterCard Business 547944*****4180 за 29.12.2020. ФИО Держателя Ильина Татьяна Алексеевна. 1410 Покупка. POST RUS.SERVICE.63009   NOVOSIBIRSK  RUS.  КА_294949</t>
  </si>
  <si>
    <t>примечание</t>
  </si>
  <si>
    <t>за счет ЕБВ</t>
  </si>
  <si>
    <t>целевые</t>
  </si>
  <si>
    <t>Упр.фондом</t>
  </si>
  <si>
    <t>комфортная и безопасная среда</t>
  </si>
  <si>
    <t>развитие образоват деятельности</t>
  </si>
  <si>
    <t>гордись и помни свято</t>
  </si>
  <si>
    <t>Гранты и целевые, прочие расходы</t>
  </si>
  <si>
    <t xml:space="preserve"> </t>
  </si>
  <si>
    <t>услуги банка</t>
  </si>
  <si>
    <t>хоз.расходы</t>
  </si>
  <si>
    <t>Целевые: Текущие расходы лицея</t>
  </si>
  <si>
    <t>Оплата интернет канала и телефония</t>
  </si>
  <si>
    <t>Целевые: Текущий и летний  ремонт</t>
  </si>
  <si>
    <t>взносы с зп</t>
  </si>
  <si>
    <t>декабрь</t>
  </si>
  <si>
    <t xml:space="preserve">зарплата </t>
  </si>
  <si>
    <t>дмс учителей</t>
  </si>
  <si>
    <t>Целевые ДМС (50 % от учителей)</t>
  </si>
  <si>
    <t>канцтовары</t>
  </si>
  <si>
    <t>Бушукова Анна Владимировна</t>
  </si>
  <si>
    <t>Расходы на обслуж. оргтехники АУП</t>
  </si>
  <si>
    <t>Оформление мероприятий</t>
  </si>
  <si>
    <t>Услуги охранной фирмы</t>
  </si>
  <si>
    <t>чист.вода</t>
  </si>
  <si>
    <t>Приобретение рециркуляторов</t>
  </si>
  <si>
    <t>Литературно-муз.концерты</t>
  </si>
  <si>
    <t xml:space="preserve">
Бушукова Анна Владимировна</t>
  </si>
  <si>
    <t>Возмещение подотчетному лицу по авансовому отчету №13 от 24.12.20 г. за антивирус, комп.мышь.. НДС не облагается.</t>
  </si>
  <si>
    <t xml:space="preserve">остаток заработной платы сотрудников за ноябрь 2020 г. </t>
  </si>
  <si>
    <t>взносы с зп за ноябрь</t>
  </si>
  <si>
    <t>зар.плата ноябрь</t>
  </si>
  <si>
    <t>зп за декабрь</t>
  </si>
  <si>
    <t>заработная плата директор, секретарь, бухгалтер за декабрь</t>
  </si>
  <si>
    <t xml:space="preserve">ФОНД 130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</si>
</sst>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8"/>
      <color rgb="FF000000"/>
      <name val="Times New Roman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2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9" borderId="1" xfId="0" applyNumberFormat="1" applyFont="1" applyFill="1" applyBorder="1" applyAlignment="1" applyProtection="1">
      <alignment horizontal="right" vertical="center" wrapText="1"/>
    </xf>
    <xf numFmtId="0" fontId="2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3" xfId="0" applyNumberFormat="1" applyFont="1" applyFill="1" applyBorder="1" applyAlignment="1" applyProtection="1">
      <alignment horizontal="center" vertical="top" wrapText="1"/>
      <protection locked="0"/>
    </xf>
    <xf numFmtId="0" fontId="2" fillId="8" borderId="3" xfId="0" applyNumberFormat="1" applyFont="1" applyFill="1" applyBorder="1" applyAlignment="1" applyProtection="1">
      <alignment horizontal="left" vertical="center" wrapText="1"/>
      <protection locked="0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0" fontId="6" fillId="11" borderId="2" xfId="0" applyFont="1" applyFill="1" applyBorder="1" applyAlignment="1" applyProtection="1">
      <alignment wrapText="1"/>
      <protection locked="0"/>
    </xf>
    <xf numFmtId="0" fontId="6" fillId="2" borderId="2" xfId="0" applyNumberFormat="1" applyFont="1" applyFill="1" applyBorder="1" applyAlignment="1" applyProtection="1">
      <alignment wrapText="1"/>
      <protection locked="0"/>
    </xf>
    <xf numFmtId="0" fontId="7" fillId="2" borderId="2" xfId="0" applyNumberFormat="1" applyFont="1" applyFill="1" applyBorder="1" applyAlignment="1" applyProtection="1">
      <alignment wrapText="1"/>
      <protection locked="0"/>
    </xf>
    <xf numFmtId="0" fontId="8" fillId="7" borderId="1" xfId="0" applyNumberFormat="1" applyFont="1" applyFill="1" applyBorder="1" applyAlignment="1" applyProtection="1">
      <alignment horizontal="left" vertical="center" wrapText="1"/>
    </xf>
    <xf numFmtId="4" fontId="9" fillId="11" borderId="2" xfId="0" applyNumberFormat="1" applyFont="1" applyFill="1" applyBorder="1" applyAlignment="1">
      <alignment horizontal="right" vertical="center" wrapText="1"/>
    </xf>
    <xf numFmtId="0" fontId="9" fillId="11" borderId="2" xfId="0" applyFont="1" applyFill="1" applyBorder="1" applyAlignment="1" applyProtection="1">
      <alignment horizontal="right" vertical="center" wrapText="1"/>
      <protection locked="0"/>
    </xf>
    <xf numFmtId="0" fontId="2" fillId="7" borderId="11" xfId="0" applyNumberFormat="1" applyFont="1" applyFill="1" applyBorder="1" applyAlignment="1" applyProtection="1">
      <alignment horizontal="center" vertical="center" wrapText="1"/>
    </xf>
    <xf numFmtId="0" fontId="2" fillId="7" borderId="12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16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wrapText="1"/>
      <protection locked="0"/>
    </xf>
    <xf numFmtId="0" fontId="7" fillId="2" borderId="4" xfId="0" applyNumberFormat="1" applyFont="1" applyFill="1" applyBorder="1" applyAlignment="1" applyProtection="1">
      <alignment horizontal="center" wrapText="1"/>
      <protection locked="0"/>
    </xf>
    <xf numFmtId="0" fontId="7" fillId="2" borderId="5" xfId="0" applyNumberFormat="1" applyFont="1" applyFill="1" applyBorder="1" applyAlignment="1" applyProtection="1">
      <alignment horizontal="center" wrapText="1"/>
      <protection locked="0"/>
    </xf>
    <xf numFmtId="0" fontId="7" fillId="11" borderId="2" xfId="0" applyFont="1" applyFill="1" applyBorder="1" applyAlignment="1" applyProtection="1">
      <alignment wrapText="1"/>
      <protection locked="0"/>
    </xf>
    <xf numFmtId="0" fontId="7" fillId="0" borderId="0" xfId="0" applyFont="1"/>
    <xf numFmtId="164" fontId="2" fillId="5" borderId="17" xfId="0" applyNumberFormat="1" applyFont="1" applyFill="1" applyBorder="1" applyAlignment="1" applyProtection="1">
      <alignment horizontal="center" vertic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4" fontId="2" fillId="5" borderId="19" xfId="0" applyNumberFormat="1" applyFont="1" applyFill="1" applyBorder="1" applyAlignment="1" applyProtection="1">
      <alignment horizontal="center" vertical="center" wrapText="1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164" fontId="2" fillId="5" borderId="21" xfId="0" applyNumberFormat="1" applyFont="1" applyFill="1" applyBorder="1" applyAlignment="1" applyProtection="1">
      <alignment horizontal="center" vertical="center" wrapText="1"/>
    </xf>
    <xf numFmtId="164" fontId="2" fillId="5" borderId="22" xfId="0" applyNumberFormat="1" applyFont="1" applyFill="1" applyBorder="1" applyAlignment="1" applyProtection="1">
      <alignment horizontal="center" vertical="center" wrapText="1"/>
    </xf>
    <xf numFmtId="0" fontId="2" fillId="7" borderId="24" xfId="0" applyNumberFormat="1" applyFont="1" applyFill="1" applyBorder="1" applyAlignment="1" applyProtection="1">
      <alignment horizontal="center" vertical="center" wrapText="1"/>
    </xf>
    <xf numFmtId="0" fontId="8" fillId="7" borderId="23" xfId="0" applyNumberFormat="1" applyFont="1" applyFill="1" applyBorder="1" applyAlignment="1" applyProtection="1">
      <alignment horizontal="center" vertical="center" wrapText="1"/>
    </xf>
    <xf numFmtId="4" fontId="2" fillId="9" borderId="3" xfId="0" applyNumberFormat="1" applyFont="1" applyFill="1" applyBorder="1" applyAlignment="1" applyProtection="1">
      <alignment horizontal="center" vertical="center" wrapText="1"/>
    </xf>
    <xf numFmtId="4" fontId="2" fillId="9" borderId="9" xfId="0" applyNumberFormat="1" applyFont="1" applyFill="1" applyBorder="1" applyAlignment="1" applyProtection="1">
      <alignment horizontal="center" vertical="center" wrapText="1"/>
    </xf>
    <xf numFmtId="4" fontId="2" fillId="9" borderId="10" xfId="0" applyNumberFormat="1" applyFont="1" applyFill="1" applyBorder="1" applyAlignment="1" applyProtection="1">
      <alignment horizontal="center" vertical="center" wrapText="1"/>
    </xf>
    <xf numFmtId="0" fontId="2" fillId="7" borderId="17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20" xfId="0" applyNumberFormat="1" applyFont="1" applyFill="1" applyBorder="1" applyAlignment="1" applyProtection="1">
      <alignment horizontal="left" vertical="center" wrapText="1"/>
    </xf>
    <xf numFmtId="0" fontId="2" fillId="7" borderId="16" xfId="0" applyNumberFormat="1" applyFont="1" applyFill="1" applyBorder="1" applyAlignment="1" applyProtection="1">
      <alignment horizontal="left" vertical="center" wrapText="1"/>
    </xf>
    <xf numFmtId="0" fontId="5" fillId="11" borderId="2" xfId="0" applyFont="1" applyFill="1" applyBorder="1" applyAlignment="1" applyProtection="1">
      <alignment horizontal="center" wrapText="1"/>
      <protection locked="0"/>
    </xf>
    <xf numFmtId="0" fontId="0" fillId="0" borderId="4" xfId="0" applyBorder="1"/>
    <xf numFmtId="4" fontId="0" fillId="0" borderId="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4" fontId="10" fillId="0" borderId="27" xfId="0" applyNumberFormat="1" applyFont="1" applyBorder="1" applyAlignment="1">
      <alignment horizontal="center" wrapText="1"/>
    </xf>
    <xf numFmtId="4" fontId="10" fillId="0" borderId="28" xfId="0" applyNumberFormat="1" applyFont="1" applyBorder="1" applyAlignment="1">
      <alignment horizontal="center" wrapText="1"/>
    </xf>
    <xf numFmtId="4" fontId="0" fillId="0" borderId="29" xfId="0" applyNumberFormat="1" applyBorder="1"/>
    <xf numFmtId="4" fontId="10" fillId="0" borderId="30" xfId="0" applyNumberFormat="1" applyFont="1" applyBorder="1" applyAlignment="1">
      <alignment horizontal="center" wrapText="1"/>
    </xf>
    <xf numFmtId="4" fontId="0" fillId="0" borderId="31" xfId="0" applyNumberFormat="1" applyBorder="1"/>
    <xf numFmtId="4" fontId="10" fillId="0" borderId="32" xfId="0" applyNumberFormat="1" applyFont="1" applyBorder="1" applyAlignment="1">
      <alignment horizontal="center" wrapText="1"/>
    </xf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P43"/>
  <sheetViews>
    <sheetView tabSelected="1" topLeftCell="A34" workbookViewId="0">
      <selection activeCell="I10" sqref="I10:J10"/>
    </sheetView>
  </sheetViews>
  <sheetFormatPr defaultRowHeight="14.4" x14ac:dyDescent="0.3"/>
  <cols>
    <col min="1" max="1" width="0.109375" customWidth="1"/>
    <col min="2" max="2" width="3.109375" customWidth="1"/>
    <col min="3" max="3" width="3.88671875" customWidth="1"/>
    <col min="4" max="4" width="15.5546875" customWidth="1"/>
    <col min="5" max="5" width="4.33203125" customWidth="1"/>
    <col min="6" max="6" width="3.33203125" customWidth="1"/>
    <col min="7" max="7" width="1" customWidth="1"/>
    <col min="8" max="8" width="2.33203125" hidden="1" customWidth="1"/>
    <col min="9" max="9" width="23.109375" customWidth="1"/>
    <col min="10" max="10" width="27.5546875" customWidth="1"/>
    <col min="11" max="11" width="12" style="39" customWidth="1"/>
    <col min="12" max="16" width="18.21875" customWidth="1"/>
  </cols>
  <sheetData>
    <row r="1" spans="1:16" x14ac:dyDescent="0.3">
      <c r="D1" t="s">
        <v>90</v>
      </c>
      <c r="I1" s="66">
        <v>44166</v>
      </c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35"/>
      <c r="L2" s="15" t="s">
        <v>57</v>
      </c>
      <c r="M2" s="16"/>
      <c r="N2" s="16"/>
      <c r="O2" s="17"/>
      <c r="P2" s="18" t="s">
        <v>58</v>
      </c>
    </row>
    <row r="3" spans="1:16" x14ac:dyDescent="0.3">
      <c r="A3" s="11" t="s">
        <v>0</v>
      </c>
      <c r="B3" s="12"/>
      <c r="C3" s="12"/>
      <c r="D3" s="4"/>
      <c r="E3" s="11" t="s">
        <v>1</v>
      </c>
      <c r="F3" s="12"/>
      <c r="G3" s="12"/>
      <c r="H3" s="12"/>
      <c r="I3" s="11" t="s">
        <v>2</v>
      </c>
      <c r="J3" s="13"/>
      <c r="K3" s="36" t="s">
        <v>56</v>
      </c>
      <c r="L3" s="19">
        <v>1</v>
      </c>
      <c r="M3" s="19">
        <v>2</v>
      </c>
      <c r="N3" s="19">
        <v>3</v>
      </c>
      <c r="O3" s="19">
        <v>4</v>
      </c>
      <c r="P3" s="19">
        <v>5</v>
      </c>
    </row>
    <row r="4" spans="1:16" ht="27.6" x14ac:dyDescent="0.3">
      <c r="A4" s="12"/>
      <c r="B4" s="12"/>
      <c r="C4" s="12"/>
      <c r="D4" s="2" t="s">
        <v>3</v>
      </c>
      <c r="E4" s="12"/>
      <c r="F4" s="12"/>
      <c r="G4" s="12"/>
      <c r="H4" s="12"/>
      <c r="I4" s="12"/>
      <c r="J4" s="13"/>
      <c r="K4" s="37"/>
      <c r="L4" s="20" t="s">
        <v>59</v>
      </c>
      <c r="M4" s="20" t="s">
        <v>60</v>
      </c>
      <c r="N4" s="20" t="s">
        <v>61</v>
      </c>
      <c r="O4" s="20" t="s">
        <v>62</v>
      </c>
      <c r="P4" s="20" t="s">
        <v>63</v>
      </c>
    </row>
    <row r="5" spans="1:16" ht="40.799999999999997" x14ac:dyDescent="0.3">
      <c r="A5" s="7">
        <v>44166.75957175903</v>
      </c>
      <c r="B5" s="8"/>
      <c r="C5" s="8"/>
      <c r="D5" s="3" t="s">
        <v>4</v>
      </c>
      <c r="E5" s="9">
        <v>4459.17</v>
      </c>
      <c r="F5" s="10"/>
      <c r="G5" s="10"/>
      <c r="H5" s="10"/>
      <c r="I5" s="6" t="s">
        <v>5</v>
      </c>
      <c r="J5" s="14"/>
      <c r="K5" s="25" t="s">
        <v>65</v>
      </c>
      <c r="L5" s="21">
        <v>4459.17</v>
      </c>
      <c r="M5" s="21"/>
      <c r="N5" s="21"/>
      <c r="O5" s="21"/>
      <c r="P5" s="21"/>
    </row>
    <row r="6" spans="1:16" ht="40.799999999999997" x14ac:dyDescent="0.3">
      <c r="A6" s="7">
        <v>44166.690115740523</v>
      </c>
      <c r="B6" s="8"/>
      <c r="C6" s="8"/>
      <c r="D6" s="3" t="s">
        <v>6</v>
      </c>
      <c r="E6" s="9">
        <v>431.14</v>
      </c>
      <c r="F6" s="10"/>
      <c r="G6" s="10"/>
      <c r="H6" s="10"/>
      <c r="I6" s="6" t="s">
        <v>7</v>
      </c>
      <c r="J6" s="14"/>
      <c r="K6" s="25" t="s">
        <v>66</v>
      </c>
      <c r="L6" s="21"/>
      <c r="M6" s="22">
        <f>E6</f>
        <v>431.14</v>
      </c>
      <c r="N6" s="21"/>
      <c r="O6" s="21"/>
      <c r="P6" s="21"/>
    </row>
    <row r="7" spans="1:16" ht="48.6" x14ac:dyDescent="0.3">
      <c r="A7" s="7">
        <v>44166.387222222053</v>
      </c>
      <c r="B7" s="8"/>
      <c r="C7" s="8"/>
      <c r="D7" s="3" t="s">
        <v>8</v>
      </c>
      <c r="E7" s="9">
        <v>16217.1</v>
      </c>
      <c r="F7" s="10"/>
      <c r="G7" s="10"/>
      <c r="H7" s="10"/>
      <c r="I7" s="6" t="s">
        <v>9</v>
      </c>
      <c r="J7" s="14"/>
      <c r="K7" s="25" t="s">
        <v>67</v>
      </c>
      <c r="L7" s="21"/>
      <c r="M7" s="21" t="s">
        <v>64</v>
      </c>
      <c r="N7" s="21"/>
      <c r="O7" s="21"/>
      <c r="P7" s="22">
        <f>E7</f>
        <v>16217.1</v>
      </c>
    </row>
    <row r="8" spans="1:16" ht="40.799999999999997" x14ac:dyDescent="0.3">
      <c r="A8" s="7">
        <v>44167.731527777854</v>
      </c>
      <c r="B8" s="8"/>
      <c r="C8" s="8"/>
      <c r="D8" s="3" t="s">
        <v>10</v>
      </c>
      <c r="E8" s="9">
        <v>325</v>
      </c>
      <c r="F8" s="10"/>
      <c r="G8" s="10"/>
      <c r="H8" s="10"/>
      <c r="I8" s="6" t="s">
        <v>11</v>
      </c>
      <c r="J8" s="14"/>
      <c r="K8" s="25" t="s">
        <v>66</v>
      </c>
      <c r="L8" s="21"/>
      <c r="M8" s="22">
        <f>E8</f>
        <v>325</v>
      </c>
      <c r="N8" s="21"/>
      <c r="O8" s="21"/>
      <c r="P8" s="21"/>
    </row>
    <row r="9" spans="1:16" ht="30.6" x14ac:dyDescent="0.3">
      <c r="A9" s="7">
        <v>44168.422164351679</v>
      </c>
      <c r="B9" s="8"/>
      <c r="C9" s="8"/>
      <c r="D9" s="3" t="s">
        <v>12</v>
      </c>
      <c r="E9" s="9">
        <v>27782.720000000001</v>
      </c>
      <c r="F9" s="10"/>
      <c r="G9" s="10"/>
      <c r="H9" s="10"/>
      <c r="I9" s="6" t="s">
        <v>13</v>
      </c>
      <c r="J9" s="14"/>
      <c r="K9" s="25" t="s">
        <v>66</v>
      </c>
      <c r="L9" s="21"/>
      <c r="M9" s="22">
        <f>E9</f>
        <v>27782.720000000001</v>
      </c>
      <c r="N9" s="21"/>
      <c r="O9" s="21"/>
      <c r="P9" s="21"/>
    </row>
    <row r="10" spans="1:16" ht="40.799999999999997" x14ac:dyDescent="0.3">
      <c r="A10" s="7">
        <v>44169.596064814832</v>
      </c>
      <c r="B10" s="8"/>
      <c r="C10" s="8"/>
      <c r="D10" s="3" t="s">
        <v>6</v>
      </c>
      <c r="E10" s="9">
        <v>85.2</v>
      </c>
      <c r="F10" s="10"/>
      <c r="G10" s="10"/>
      <c r="H10" s="10"/>
      <c r="I10" s="6" t="s">
        <v>14</v>
      </c>
      <c r="J10" s="14"/>
      <c r="K10" s="25" t="s">
        <v>66</v>
      </c>
      <c r="L10" s="21"/>
      <c r="M10" s="22">
        <f>E10</f>
        <v>85.2</v>
      </c>
      <c r="N10" s="21"/>
      <c r="O10" s="21"/>
      <c r="P10" s="21"/>
    </row>
    <row r="11" spans="1:16" ht="51" x14ac:dyDescent="0.3">
      <c r="A11" s="7">
        <v>44174.624918981455</v>
      </c>
      <c r="B11" s="8"/>
      <c r="C11" s="8"/>
      <c r="D11" s="3" t="s">
        <v>15</v>
      </c>
      <c r="E11" s="9">
        <v>24.14</v>
      </c>
      <c r="F11" s="10"/>
      <c r="G11" s="10"/>
      <c r="H11" s="10"/>
      <c r="I11" s="6" t="s">
        <v>16</v>
      </c>
      <c r="J11" s="14"/>
      <c r="K11" s="38" t="s">
        <v>68</v>
      </c>
      <c r="L11" s="21"/>
      <c r="M11" s="22">
        <f>E11</f>
        <v>24.14</v>
      </c>
      <c r="N11" s="21"/>
      <c r="O11" s="21"/>
      <c r="P11" s="21"/>
    </row>
    <row r="12" spans="1:16" ht="40.799999999999997" x14ac:dyDescent="0.3">
      <c r="A12" s="7">
        <v>44174.958831018303</v>
      </c>
      <c r="B12" s="8"/>
      <c r="C12" s="8"/>
      <c r="D12" s="3" t="s">
        <v>6</v>
      </c>
      <c r="E12" s="9">
        <v>144</v>
      </c>
      <c r="F12" s="10"/>
      <c r="G12" s="10"/>
      <c r="H12" s="10"/>
      <c r="I12" s="6" t="s">
        <v>17</v>
      </c>
      <c r="J12" s="14"/>
      <c r="K12" s="25" t="s">
        <v>66</v>
      </c>
      <c r="L12" s="21"/>
      <c r="M12" s="22">
        <f>E12</f>
        <v>144</v>
      </c>
      <c r="N12" s="21"/>
      <c r="O12" s="21"/>
      <c r="P12" s="21"/>
    </row>
    <row r="13" spans="1:16" ht="48.6" x14ac:dyDescent="0.3">
      <c r="A13" s="7">
        <v>44174.632731481455</v>
      </c>
      <c r="B13" s="8"/>
      <c r="C13" s="8"/>
      <c r="D13" s="3" t="s">
        <v>18</v>
      </c>
      <c r="E13" s="9">
        <v>1500</v>
      </c>
      <c r="F13" s="10"/>
      <c r="G13" s="10"/>
      <c r="H13" s="10"/>
      <c r="I13" s="6" t="s">
        <v>19</v>
      </c>
      <c r="J13" s="14"/>
      <c r="K13" s="25" t="s">
        <v>67</v>
      </c>
      <c r="L13" s="21"/>
      <c r="M13" s="21"/>
      <c r="N13" s="21"/>
      <c r="O13" s="21"/>
      <c r="P13" s="22">
        <f>E13</f>
        <v>1500</v>
      </c>
    </row>
    <row r="14" spans="1:16" ht="48.6" x14ac:dyDescent="0.3">
      <c r="A14" s="7">
        <v>44174.633055555634</v>
      </c>
      <c r="B14" s="8"/>
      <c r="C14" s="8"/>
      <c r="D14" s="3" t="s">
        <v>20</v>
      </c>
      <c r="E14" s="9">
        <v>3000</v>
      </c>
      <c r="F14" s="10"/>
      <c r="G14" s="10"/>
      <c r="H14" s="10"/>
      <c r="I14" s="6" t="s">
        <v>21</v>
      </c>
      <c r="J14" s="14"/>
      <c r="K14" s="38" t="s">
        <v>68</v>
      </c>
      <c r="L14" s="21"/>
      <c r="M14" s="22">
        <f>E14</f>
        <v>3000</v>
      </c>
      <c r="N14" s="21"/>
      <c r="O14" s="21"/>
      <c r="P14" s="21"/>
    </row>
    <row r="15" spans="1:16" ht="61.2" x14ac:dyDescent="0.3">
      <c r="A15" s="7">
        <v>44174.664236111101</v>
      </c>
      <c r="B15" s="8"/>
      <c r="C15" s="8"/>
      <c r="D15" s="3" t="s">
        <v>22</v>
      </c>
      <c r="E15" s="9">
        <v>24025</v>
      </c>
      <c r="F15" s="10"/>
      <c r="G15" s="10"/>
      <c r="H15" s="10"/>
      <c r="I15" s="6" t="s">
        <v>23</v>
      </c>
      <c r="J15" s="14"/>
      <c r="K15" s="25" t="s">
        <v>67</v>
      </c>
      <c r="L15" s="21"/>
      <c r="M15" s="21"/>
      <c r="N15" s="21"/>
      <c r="O15" s="21"/>
      <c r="P15" s="22">
        <f>E15</f>
        <v>24025</v>
      </c>
    </row>
    <row r="16" spans="1:16" ht="48.6" x14ac:dyDescent="0.3">
      <c r="A16" s="7">
        <v>44174.642048611306</v>
      </c>
      <c r="B16" s="8"/>
      <c r="C16" s="8"/>
      <c r="D16" s="3" t="s">
        <v>24</v>
      </c>
      <c r="E16" s="9">
        <v>29474.46</v>
      </c>
      <c r="F16" s="10"/>
      <c r="G16" s="10"/>
      <c r="H16" s="10"/>
      <c r="I16" s="6" t="s">
        <v>25</v>
      </c>
      <c r="J16" s="14"/>
      <c r="K16" s="25" t="s">
        <v>69</v>
      </c>
      <c r="L16" s="21"/>
      <c r="M16" s="21"/>
      <c r="N16" s="21"/>
      <c r="O16" s="21"/>
      <c r="P16" s="22">
        <f>E16</f>
        <v>29474.46</v>
      </c>
    </row>
    <row r="17" spans="1:16" ht="48.6" x14ac:dyDescent="0.3">
      <c r="A17" s="7">
        <v>44174.638761573937</v>
      </c>
      <c r="B17" s="8"/>
      <c r="C17" s="8"/>
      <c r="D17" s="3" t="s">
        <v>26</v>
      </c>
      <c r="E17" s="9">
        <v>31571.08</v>
      </c>
      <c r="F17" s="10"/>
      <c r="G17" s="10"/>
      <c r="H17" s="10"/>
      <c r="I17" s="6" t="s">
        <v>27</v>
      </c>
      <c r="J17" s="14"/>
      <c r="K17" s="25" t="s">
        <v>67</v>
      </c>
      <c r="L17" s="21"/>
      <c r="M17" s="21"/>
      <c r="N17" s="21"/>
      <c r="O17" s="21"/>
      <c r="P17" s="22">
        <f>E17</f>
        <v>31571.08</v>
      </c>
    </row>
    <row r="18" spans="1:16" x14ac:dyDescent="0.3">
      <c r="A18" s="7" t="s">
        <v>71</v>
      </c>
      <c r="B18" s="8"/>
      <c r="C18" s="8"/>
      <c r="D18" s="26" t="s">
        <v>70</v>
      </c>
      <c r="E18" s="9">
        <f>84+1218+2142+9240</f>
        <v>12684</v>
      </c>
      <c r="F18" s="10"/>
      <c r="G18" s="10"/>
      <c r="H18" s="10"/>
      <c r="I18" s="6" t="s">
        <v>86</v>
      </c>
      <c r="J18" s="14"/>
      <c r="K18" s="25" t="s">
        <v>70</v>
      </c>
      <c r="L18" s="22">
        <f>E18</f>
        <v>12684</v>
      </c>
      <c r="M18" s="21"/>
      <c r="N18" s="21"/>
      <c r="O18" s="21"/>
      <c r="P18" s="21"/>
    </row>
    <row r="19" spans="1:16" ht="48.6" customHeight="1" x14ac:dyDescent="0.3">
      <c r="A19" s="40">
        <v>44175.574664351996</v>
      </c>
      <c r="B19" s="41"/>
      <c r="C19" s="42"/>
      <c r="D19" s="47" t="s">
        <v>76</v>
      </c>
      <c r="E19" s="48">
        <v>710</v>
      </c>
      <c r="F19" s="49"/>
      <c r="G19" s="50"/>
      <c r="H19" s="5"/>
      <c r="I19" s="51" t="s">
        <v>28</v>
      </c>
      <c r="J19" s="52"/>
      <c r="K19" s="25" t="s">
        <v>77</v>
      </c>
      <c r="L19" s="22">
        <v>710</v>
      </c>
      <c r="M19" s="21"/>
      <c r="N19" s="21"/>
      <c r="O19" s="21"/>
      <c r="P19" s="21"/>
    </row>
    <row r="20" spans="1:16" ht="14.4" customHeight="1" x14ac:dyDescent="0.3">
      <c r="A20" s="43"/>
      <c r="B20" s="44"/>
      <c r="C20" s="45"/>
      <c r="D20" s="46"/>
      <c r="E20" s="9">
        <v>1878</v>
      </c>
      <c r="F20" s="10"/>
      <c r="G20" s="10"/>
      <c r="H20" s="10"/>
      <c r="I20" s="53"/>
      <c r="J20" s="54"/>
      <c r="K20" s="25" t="s">
        <v>75</v>
      </c>
      <c r="L20" s="22">
        <f>E20</f>
        <v>1878</v>
      </c>
      <c r="M20" s="21"/>
      <c r="N20" s="21"/>
      <c r="O20" s="21"/>
      <c r="P20" s="21"/>
    </row>
    <row r="21" spans="1:16" x14ac:dyDescent="0.3">
      <c r="A21" s="7">
        <v>44175.284895833116</v>
      </c>
      <c r="B21" s="8"/>
      <c r="C21" s="8"/>
      <c r="D21" s="26" t="s">
        <v>87</v>
      </c>
      <c r="E21" s="9">
        <f>4706+20494</f>
        <v>25200</v>
      </c>
      <c r="F21" s="10"/>
      <c r="G21" s="10"/>
      <c r="H21" s="10"/>
      <c r="I21" s="6" t="s">
        <v>85</v>
      </c>
      <c r="J21" s="14"/>
      <c r="K21" s="25" t="s">
        <v>72</v>
      </c>
      <c r="L21" s="22">
        <f>E21</f>
        <v>25200</v>
      </c>
      <c r="M21" s="21"/>
      <c r="N21" s="21"/>
      <c r="O21" s="21"/>
      <c r="P21" s="21"/>
    </row>
    <row r="22" spans="1:16" ht="40.799999999999997" customHeight="1" x14ac:dyDescent="0.3">
      <c r="A22" s="7" t="s">
        <v>71</v>
      </c>
      <c r="B22" s="8"/>
      <c r="C22" s="8"/>
      <c r="D22" s="29" t="s">
        <v>29</v>
      </c>
      <c r="E22" s="27">
        <v>14200</v>
      </c>
      <c r="F22" s="28"/>
      <c r="G22" s="28"/>
      <c r="H22" s="28"/>
      <c r="I22" s="31" t="s">
        <v>30</v>
      </c>
      <c r="J22" s="32"/>
      <c r="K22" s="38" t="s">
        <v>73</v>
      </c>
      <c r="L22" s="21"/>
      <c r="M22" s="21"/>
      <c r="N22" s="21">
        <v>14200</v>
      </c>
      <c r="O22" s="21"/>
      <c r="P22" s="21"/>
    </row>
    <row r="23" spans="1:16" ht="40.799999999999997" customHeight="1" x14ac:dyDescent="0.3">
      <c r="A23" s="7" t="s">
        <v>71</v>
      </c>
      <c r="B23" s="8"/>
      <c r="C23" s="8"/>
      <c r="D23" s="30"/>
      <c r="E23" s="27">
        <v>21575</v>
      </c>
      <c r="F23" s="28"/>
      <c r="G23" s="28"/>
      <c r="H23" s="28"/>
      <c r="I23" s="33"/>
      <c r="J23" s="34"/>
      <c r="K23" s="23" t="s">
        <v>74</v>
      </c>
      <c r="L23" s="21"/>
      <c r="M23" s="21"/>
      <c r="N23" s="21"/>
      <c r="O23" s="21"/>
      <c r="P23" s="22">
        <f>E23</f>
        <v>21575</v>
      </c>
    </row>
    <row r="24" spans="1:16" ht="61.2" x14ac:dyDescent="0.3">
      <c r="A24" s="7">
        <v>44175.256886573974</v>
      </c>
      <c r="B24" s="8"/>
      <c r="C24" s="8"/>
      <c r="D24" s="3" t="s">
        <v>31</v>
      </c>
      <c r="E24" s="9">
        <v>64790</v>
      </c>
      <c r="F24" s="10"/>
      <c r="G24" s="10"/>
      <c r="H24" s="10"/>
      <c r="I24" s="6" t="s">
        <v>32</v>
      </c>
      <c r="J24" s="14"/>
      <c r="K24" s="25" t="s">
        <v>78</v>
      </c>
      <c r="L24" s="21"/>
      <c r="M24" s="21"/>
      <c r="N24" s="21"/>
      <c r="O24" s="22">
        <f>E24</f>
        <v>64790</v>
      </c>
      <c r="P24" s="21"/>
    </row>
    <row r="25" spans="1:16" ht="41.4" x14ac:dyDescent="0.3">
      <c r="A25" s="7">
        <v>44175.283807870466</v>
      </c>
      <c r="B25" s="8"/>
      <c r="C25" s="8"/>
      <c r="D25" s="3" t="s">
        <v>33</v>
      </c>
      <c r="E25" s="9">
        <v>75000</v>
      </c>
      <c r="F25" s="10"/>
      <c r="G25" s="10"/>
      <c r="H25" s="10"/>
      <c r="I25" s="6" t="s">
        <v>34</v>
      </c>
      <c r="J25" s="14"/>
      <c r="K25" s="55" t="s">
        <v>79</v>
      </c>
      <c r="L25" s="21"/>
      <c r="M25" s="22">
        <f>E25</f>
        <v>75000</v>
      </c>
      <c r="N25" s="21"/>
      <c r="O25" s="21"/>
      <c r="P25" s="21"/>
    </row>
    <row r="26" spans="1:16" ht="30.6" x14ac:dyDescent="0.3">
      <c r="A26" s="7">
        <v>44179.70621527778</v>
      </c>
      <c r="B26" s="8"/>
      <c r="C26" s="8"/>
      <c r="D26" s="3" t="s">
        <v>35</v>
      </c>
      <c r="E26" s="9">
        <v>2000</v>
      </c>
      <c r="F26" s="10"/>
      <c r="G26" s="10"/>
      <c r="H26" s="10"/>
      <c r="I26" s="6" t="s">
        <v>36</v>
      </c>
      <c r="J26" s="14"/>
      <c r="K26" s="25" t="s">
        <v>80</v>
      </c>
      <c r="L26" s="21"/>
      <c r="M26" s="22">
        <f>E26</f>
        <v>2000</v>
      </c>
      <c r="N26" s="21"/>
      <c r="O26" s="21"/>
      <c r="P26" s="21"/>
    </row>
    <row r="27" spans="1:16" ht="30.6" x14ac:dyDescent="0.3">
      <c r="A27" s="7">
        <v>44179.32682870375</v>
      </c>
      <c r="B27" s="8"/>
      <c r="C27" s="8"/>
      <c r="D27" s="3" t="s">
        <v>37</v>
      </c>
      <c r="E27" s="9">
        <v>2270</v>
      </c>
      <c r="F27" s="10"/>
      <c r="G27" s="10"/>
      <c r="H27" s="10"/>
      <c r="I27" s="6" t="s">
        <v>38</v>
      </c>
      <c r="J27" s="14"/>
      <c r="K27" s="25" t="s">
        <v>66</v>
      </c>
      <c r="L27" s="21"/>
      <c r="M27" s="22">
        <f>E27</f>
        <v>2270</v>
      </c>
      <c r="N27" s="21"/>
      <c r="O27" s="21"/>
      <c r="P27" s="21"/>
    </row>
    <row r="28" spans="1:16" ht="30.6" x14ac:dyDescent="0.3">
      <c r="A28" s="7">
        <v>44179.319733796176</v>
      </c>
      <c r="B28" s="8"/>
      <c r="C28" s="8"/>
      <c r="D28" s="3" t="s">
        <v>39</v>
      </c>
      <c r="E28" s="9">
        <v>16597.810000000001</v>
      </c>
      <c r="F28" s="10"/>
      <c r="G28" s="10"/>
      <c r="H28" s="10"/>
      <c r="I28" s="6" t="s">
        <v>40</v>
      </c>
      <c r="J28" s="14"/>
      <c r="K28" s="25" t="s">
        <v>66</v>
      </c>
      <c r="L28" s="21"/>
      <c r="M28" s="22">
        <f>E28</f>
        <v>16597.810000000001</v>
      </c>
      <c r="N28" s="21"/>
      <c r="O28" s="21"/>
      <c r="P28" s="21"/>
    </row>
    <row r="29" spans="1:16" ht="40.799999999999997" x14ac:dyDescent="0.3">
      <c r="A29" s="7">
        <v>44186.098668981344</v>
      </c>
      <c r="B29" s="8"/>
      <c r="C29" s="8"/>
      <c r="D29" s="3" t="s">
        <v>6</v>
      </c>
      <c r="E29" s="9">
        <v>125</v>
      </c>
      <c r="F29" s="10"/>
      <c r="G29" s="10"/>
      <c r="H29" s="10"/>
      <c r="I29" s="6" t="s">
        <v>41</v>
      </c>
      <c r="J29" s="14"/>
      <c r="K29" s="25" t="s">
        <v>66</v>
      </c>
      <c r="L29" s="21"/>
      <c r="M29" s="22">
        <f t="shared" ref="M29:M30" si="0">E29</f>
        <v>125</v>
      </c>
      <c r="N29" s="21"/>
      <c r="O29" s="21"/>
      <c r="P29" s="21"/>
    </row>
    <row r="30" spans="1:16" ht="40.799999999999997" x14ac:dyDescent="0.3">
      <c r="A30" s="7">
        <v>44186.104386574123</v>
      </c>
      <c r="B30" s="8"/>
      <c r="C30" s="8"/>
      <c r="D30" s="3" t="s">
        <v>6</v>
      </c>
      <c r="E30" s="9">
        <v>3615</v>
      </c>
      <c r="F30" s="10"/>
      <c r="G30" s="10"/>
      <c r="H30" s="10"/>
      <c r="I30" s="6" t="s">
        <v>42</v>
      </c>
      <c r="J30" s="14"/>
      <c r="K30" s="25" t="s">
        <v>66</v>
      </c>
      <c r="L30" s="21"/>
      <c r="M30" s="22">
        <f t="shared" si="0"/>
        <v>3615</v>
      </c>
      <c r="N30" s="21"/>
      <c r="O30" s="21"/>
      <c r="P30" s="21"/>
    </row>
    <row r="31" spans="1:16" ht="31.8" x14ac:dyDescent="0.3">
      <c r="A31" s="7">
        <v>44186.405821759254</v>
      </c>
      <c r="B31" s="8"/>
      <c r="C31" s="8"/>
      <c r="D31" s="3" t="s">
        <v>43</v>
      </c>
      <c r="E31" s="9">
        <v>485600</v>
      </c>
      <c r="F31" s="10"/>
      <c r="G31" s="10"/>
      <c r="H31" s="10"/>
      <c r="I31" s="6" t="s">
        <v>44</v>
      </c>
      <c r="J31" s="14"/>
      <c r="K31" s="24" t="s">
        <v>81</v>
      </c>
      <c r="L31" s="21"/>
      <c r="M31" s="22">
        <f>E31</f>
        <v>485600</v>
      </c>
      <c r="N31" s="21"/>
      <c r="O31" s="21"/>
      <c r="P31" s="21"/>
    </row>
    <row r="32" spans="1:16" ht="40.799999999999997" x14ac:dyDescent="0.3">
      <c r="A32" s="7">
        <v>44187.701550926082</v>
      </c>
      <c r="B32" s="8"/>
      <c r="C32" s="8"/>
      <c r="D32" s="3" t="s">
        <v>6</v>
      </c>
      <c r="E32" s="9">
        <v>305</v>
      </c>
      <c r="F32" s="10"/>
      <c r="G32" s="10"/>
      <c r="H32" s="10"/>
      <c r="I32" s="6" t="s">
        <v>45</v>
      </c>
      <c r="J32" s="14"/>
      <c r="K32" s="25" t="s">
        <v>66</v>
      </c>
      <c r="L32" s="21"/>
      <c r="M32" s="22">
        <f>E32</f>
        <v>305</v>
      </c>
      <c r="N32" s="21"/>
      <c r="O32" s="21"/>
      <c r="P32" s="21"/>
    </row>
    <row r="33" spans="1:16" ht="61.2" x14ac:dyDescent="0.3">
      <c r="A33" s="7">
        <v>44189.591168981511</v>
      </c>
      <c r="B33" s="8"/>
      <c r="C33" s="8"/>
      <c r="D33" s="3" t="s">
        <v>46</v>
      </c>
      <c r="E33" s="9">
        <v>9000</v>
      </c>
      <c r="F33" s="10"/>
      <c r="G33" s="10"/>
      <c r="H33" s="10"/>
      <c r="I33" s="6" t="s">
        <v>47</v>
      </c>
      <c r="J33" s="14"/>
      <c r="K33" s="25" t="s">
        <v>82</v>
      </c>
      <c r="L33" s="21"/>
      <c r="M33" s="21"/>
      <c r="N33" s="21"/>
      <c r="O33" s="22">
        <f>E33</f>
        <v>9000</v>
      </c>
      <c r="P33" s="21"/>
    </row>
    <row r="34" spans="1:16" ht="48.6" x14ac:dyDescent="0.3">
      <c r="A34" s="7">
        <v>44190.209884259384</v>
      </c>
      <c r="B34" s="8"/>
      <c r="C34" s="8"/>
      <c r="D34" s="26" t="s">
        <v>83</v>
      </c>
      <c r="E34" s="9">
        <v>1974</v>
      </c>
      <c r="F34" s="10"/>
      <c r="G34" s="10"/>
      <c r="H34" s="10"/>
      <c r="I34" s="6" t="s">
        <v>84</v>
      </c>
      <c r="J34" s="14"/>
      <c r="K34" s="25" t="s">
        <v>77</v>
      </c>
      <c r="L34" s="22">
        <f>E34</f>
        <v>1974</v>
      </c>
      <c r="M34" s="21"/>
      <c r="N34" s="21"/>
      <c r="O34" s="21"/>
      <c r="P34" s="21"/>
    </row>
    <row r="35" spans="1:16" x14ac:dyDescent="0.3">
      <c r="A35" s="7">
        <v>44190.215729166754</v>
      </c>
      <c r="B35" s="8"/>
      <c r="C35" s="8"/>
      <c r="D35" s="26" t="s">
        <v>88</v>
      </c>
      <c r="E35" s="9">
        <f>16800+20494+4706</f>
        <v>42000</v>
      </c>
      <c r="F35" s="10"/>
      <c r="G35" s="10"/>
      <c r="H35" s="10"/>
      <c r="I35" s="6" t="s">
        <v>89</v>
      </c>
      <c r="J35" s="14"/>
      <c r="K35" s="25" t="s">
        <v>72</v>
      </c>
      <c r="L35" s="22">
        <f>E35</f>
        <v>42000</v>
      </c>
      <c r="M35" s="21"/>
      <c r="N35" s="21"/>
      <c r="O35" s="21"/>
      <c r="P35" s="21"/>
    </row>
    <row r="36" spans="1:16" x14ac:dyDescent="0.3">
      <c r="A36" s="7">
        <v>44195.061018518638</v>
      </c>
      <c r="B36" s="8"/>
      <c r="C36" s="8"/>
      <c r="D36" s="26" t="s">
        <v>70</v>
      </c>
      <c r="E36" s="9">
        <f>84+1130+1325+8600</f>
        <v>11139</v>
      </c>
      <c r="F36" s="10"/>
      <c r="G36" s="10"/>
      <c r="H36" s="10"/>
      <c r="I36" s="6" t="s">
        <v>48</v>
      </c>
      <c r="J36" s="14"/>
      <c r="K36" s="25" t="s">
        <v>70</v>
      </c>
      <c r="L36" s="22">
        <f>E36</f>
        <v>11139</v>
      </c>
      <c r="M36" s="21"/>
      <c r="N36" s="21"/>
      <c r="O36" s="21"/>
      <c r="P36" s="21"/>
    </row>
    <row r="37" spans="1:16" ht="40.799999999999997" x14ac:dyDescent="0.3">
      <c r="A37" s="7">
        <v>44195.527453703806</v>
      </c>
      <c r="B37" s="8"/>
      <c r="C37" s="8"/>
      <c r="D37" s="3" t="s">
        <v>18</v>
      </c>
      <c r="E37" s="9">
        <v>330</v>
      </c>
      <c r="F37" s="10"/>
      <c r="G37" s="10"/>
      <c r="H37" s="10"/>
      <c r="I37" s="6" t="s">
        <v>49</v>
      </c>
      <c r="J37" s="14"/>
      <c r="K37" s="25" t="s">
        <v>67</v>
      </c>
      <c r="L37" s="21"/>
      <c r="M37" s="21"/>
      <c r="N37" s="21"/>
      <c r="O37" s="21"/>
      <c r="P37" s="22">
        <f>E37</f>
        <v>330</v>
      </c>
    </row>
    <row r="38" spans="1:16" ht="30.6" x14ac:dyDescent="0.3">
      <c r="A38" s="7">
        <v>44195.535127314739</v>
      </c>
      <c r="B38" s="8"/>
      <c r="C38" s="8"/>
      <c r="D38" s="3" t="s">
        <v>35</v>
      </c>
      <c r="E38" s="9">
        <v>2180</v>
      </c>
      <c r="F38" s="10"/>
      <c r="G38" s="10"/>
      <c r="H38" s="10"/>
      <c r="I38" s="6" t="s">
        <v>50</v>
      </c>
      <c r="J38" s="14"/>
      <c r="K38" s="25" t="s">
        <v>80</v>
      </c>
      <c r="L38" s="21"/>
      <c r="M38" s="22">
        <f>E38</f>
        <v>2180</v>
      </c>
      <c r="N38" s="21"/>
      <c r="O38" s="21"/>
      <c r="P38" s="21"/>
    </row>
    <row r="39" spans="1:16" ht="30.6" x14ac:dyDescent="0.3">
      <c r="A39" s="7">
        <v>44195.538576388732</v>
      </c>
      <c r="B39" s="8"/>
      <c r="C39" s="8"/>
      <c r="D39" s="3" t="s">
        <v>51</v>
      </c>
      <c r="E39" s="9">
        <v>3850</v>
      </c>
      <c r="F39" s="10"/>
      <c r="G39" s="10"/>
      <c r="H39" s="10"/>
      <c r="I39" s="6" t="s">
        <v>52</v>
      </c>
      <c r="J39" s="14"/>
      <c r="K39" s="25" t="s">
        <v>66</v>
      </c>
      <c r="L39" s="21"/>
      <c r="M39" s="22">
        <f>E39</f>
        <v>3850</v>
      </c>
      <c r="N39" s="21"/>
      <c r="O39" s="21"/>
      <c r="P39" s="21"/>
    </row>
    <row r="40" spans="1:16" ht="40.799999999999997" x14ac:dyDescent="0.3">
      <c r="A40" s="7">
        <v>44195.530879629776</v>
      </c>
      <c r="B40" s="8"/>
      <c r="C40" s="8"/>
      <c r="D40" s="3" t="s">
        <v>53</v>
      </c>
      <c r="E40" s="9">
        <v>8028</v>
      </c>
      <c r="F40" s="10"/>
      <c r="G40" s="10"/>
      <c r="H40" s="10"/>
      <c r="I40" s="6" t="s">
        <v>54</v>
      </c>
      <c r="J40" s="14"/>
      <c r="K40" s="25" t="s">
        <v>66</v>
      </c>
      <c r="L40" s="21"/>
      <c r="M40" s="22">
        <f>E40</f>
        <v>8028</v>
      </c>
      <c r="N40" s="21"/>
      <c r="O40" s="21"/>
      <c r="P40" s="21"/>
    </row>
    <row r="41" spans="1:16" ht="41.4" thickBot="1" x14ac:dyDescent="0.35">
      <c r="A41" s="7">
        <v>44196.600868055597</v>
      </c>
      <c r="B41" s="8"/>
      <c r="C41" s="8"/>
      <c r="D41" s="3" t="s">
        <v>6</v>
      </c>
      <c r="E41" s="9">
        <v>320</v>
      </c>
      <c r="F41" s="10"/>
      <c r="G41" s="10"/>
      <c r="H41" s="10"/>
      <c r="I41" s="6" t="s">
        <v>55</v>
      </c>
      <c r="J41" s="14"/>
      <c r="K41" s="25" t="s">
        <v>66</v>
      </c>
      <c r="L41" s="56"/>
      <c r="M41" s="57">
        <f>E41</f>
        <v>320</v>
      </c>
      <c r="N41" s="56"/>
      <c r="O41" s="56"/>
      <c r="P41" s="56"/>
    </row>
    <row r="42" spans="1:16" x14ac:dyDescent="0.3">
      <c r="L42" s="58">
        <f>SUM(L5:L41)</f>
        <v>100044.17</v>
      </c>
      <c r="M42" s="59">
        <f>SUM(M5:M41)</f>
        <v>631683.01</v>
      </c>
      <c r="N42" s="59">
        <f>SUM(N5:N41)</f>
        <v>14200</v>
      </c>
      <c r="O42" s="62">
        <f>SUM(O5:O41)</f>
        <v>73790</v>
      </c>
      <c r="P42" s="64">
        <f>SUM(P5:P41)</f>
        <v>124692.64</v>
      </c>
    </row>
    <row r="43" spans="1:16" ht="15" thickBot="1" x14ac:dyDescent="0.35">
      <c r="L43" s="60" t="s">
        <v>57</v>
      </c>
      <c r="M43" s="61"/>
      <c r="N43" s="61"/>
      <c r="O43" s="63"/>
      <c r="P43" s="65" t="s">
        <v>58</v>
      </c>
    </row>
  </sheetData>
  <autoFilter ref="A4:P41" xr:uid="{08EB99DA-D1AC-4910-9AE2-B973BF7FA5A7}">
    <filterColumn colId="0" showButton="0"/>
    <filterColumn colId="1" showButton="0"/>
    <filterColumn colId="4" showButton="0"/>
    <filterColumn colId="5" showButton="0"/>
    <filterColumn colId="6" showButton="0"/>
    <filterColumn colId="8" showButton="0"/>
  </autoFilter>
  <mergeCells count="116">
    <mergeCell ref="K3:K4"/>
    <mergeCell ref="L2:O2"/>
    <mergeCell ref="I3:J4"/>
    <mergeCell ref="A5:C5"/>
    <mergeCell ref="E5:H5"/>
    <mergeCell ref="I5:J5"/>
    <mergeCell ref="A3:C4"/>
    <mergeCell ref="E3:H4"/>
    <mergeCell ref="I6:J6"/>
    <mergeCell ref="A6:C6"/>
    <mergeCell ref="E6:H6"/>
    <mergeCell ref="I7:J7"/>
    <mergeCell ref="A7:C7"/>
    <mergeCell ref="E7:H7"/>
    <mergeCell ref="A8:C8"/>
    <mergeCell ref="E8:H8"/>
    <mergeCell ref="I8:J8"/>
    <mergeCell ref="A9:C9"/>
    <mergeCell ref="E9:H9"/>
    <mergeCell ref="I9:J9"/>
    <mergeCell ref="I10:J10"/>
    <mergeCell ref="A10:C10"/>
    <mergeCell ref="E10:H10"/>
    <mergeCell ref="A11:C11"/>
    <mergeCell ref="E11:H11"/>
    <mergeCell ref="I11:J11"/>
    <mergeCell ref="A12:C12"/>
    <mergeCell ref="E12:H12"/>
    <mergeCell ref="I12:J12"/>
    <mergeCell ref="I13:J13"/>
    <mergeCell ref="A14:C14"/>
    <mergeCell ref="E14:H14"/>
    <mergeCell ref="I14:J14"/>
    <mergeCell ref="A13:C13"/>
    <mergeCell ref="E13:H13"/>
    <mergeCell ref="I15:J15"/>
    <mergeCell ref="A16:C16"/>
    <mergeCell ref="E16:H16"/>
    <mergeCell ref="I16:J16"/>
    <mergeCell ref="A15:C15"/>
    <mergeCell ref="E15:H15"/>
    <mergeCell ref="I17:J17"/>
    <mergeCell ref="A17:C17"/>
    <mergeCell ref="E17:H17"/>
    <mergeCell ref="A23:C23"/>
    <mergeCell ref="E23:H23"/>
    <mergeCell ref="D22:D23"/>
    <mergeCell ref="I22:J23"/>
    <mergeCell ref="I18:J18"/>
    <mergeCell ref="A18:C18"/>
    <mergeCell ref="E18:H18"/>
    <mergeCell ref="E20:H20"/>
    <mergeCell ref="A19:C20"/>
    <mergeCell ref="D19:D20"/>
    <mergeCell ref="E19:G19"/>
    <mergeCell ref="I19:J20"/>
    <mergeCell ref="I21:J21"/>
    <mergeCell ref="A21:C21"/>
    <mergeCell ref="E21:H21"/>
    <mergeCell ref="A22:C22"/>
    <mergeCell ref="E22:H22"/>
    <mergeCell ref="I24:J24"/>
    <mergeCell ref="A25:C25"/>
    <mergeCell ref="E25:H25"/>
    <mergeCell ref="I25:J25"/>
    <mergeCell ref="A24:C24"/>
    <mergeCell ref="E24:H24"/>
    <mergeCell ref="A26:C26"/>
    <mergeCell ref="E26:H26"/>
    <mergeCell ref="I26:J26"/>
    <mergeCell ref="I27:J27"/>
    <mergeCell ref="A28:C28"/>
    <mergeCell ref="E28:H28"/>
    <mergeCell ref="I28:J28"/>
    <mergeCell ref="A27:C27"/>
    <mergeCell ref="E27:H27"/>
    <mergeCell ref="L43:O43"/>
    <mergeCell ref="I29:J29"/>
    <mergeCell ref="A30:C30"/>
    <mergeCell ref="E30:H30"/>
    <mergeCell ref="I30:J30"/>
    <mergeCell ref="A29:C29"/>
    <mergeCell ref="E29:H29"/>
    <mergeCell ref="I31:J31"/>
    <mergeCell ref="A31:C31"/>
    <mergeCell ref="E31:H31"/>
    <mergeCell ref="I32:J32"/>
    <mergeCell ref="A32:C32"/>
    <mergeCell ref="E32:H32"/>
    <mergeCell ref="A33:C33"/>
    <mergeCell ref="E33:H33"/>
    <mergeCell ref="I33:J33"/>
    <mergeCell ref="I34:J34"/>
    <mergeCell ref="A35:C35"/>
    <mergeCell ref="E35:H35"/>
    <mergeCell ref="I35:J35"/>
    <mergeCell ref="A34:C34"/>
    <mergeCell ref="E34:H34"/>
    <mergeCell ref="A36:C36"/>
    <mergeCell ref="E36:H36"/>
    <mergeCell ref="I36:J36"/>
    <mergeCell ref="A37:C37"/>
    <mergeCell ref="E37:H37"/>
    <mergeCell ref="I37:J37"/>
    <mergeCell ref="I38:J38"/>
    <mergeCell ref="A39:C39"/>
    <mergeCell ref="E39:H39"/>
    <mergeCell ref="I39:J39"/>
    <mergeCell ref="A38:C38"/>
    <mergeCell ref="E38:H38"/>
    <mergeCell ref="I40:J40"/>
    <mergeCell ref="A40:C40"/>
    <mergeCell ref="E40:H40"/>
    <mergeCell ref="A41:C41"/>
    <mergeCell ref="E41:H41"/>
    <mergeCell ref="I41:J4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40703810744050002202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2021-01-13T06:39:49Z</dcterms:created>
  <dcterms:modified xsi:type="dcterms:W3CDTF">2021-02-03T09:05:39Z</dcterms:modified>
</cp:coreProperties>
</file>